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155" firstSheet="1" activeTab="6"/>
  </bookViews>
  <sheets>
    <sheet name="Sheet3" sheetId="13" state="hidden" r:id="rId1"/>
    <sheet name="Sheet1" sheetId="9" r:id="rId2"/>
    <sheet name="Summary" sheetId="1" r:id="rId3"/>
    <sheet name="Promoters" sheetId="2" r:id="rId4"/>
    <sheet name="Public" sheetId="3" r:id="rId5"/>
    <sheet name="Non Promoter Non Public" sheetId="8" r:id="rId6"/>
    <sheet name="SBO" sheetId="14" r:id="rId7"/>
    <sheet name="PAC" sheetId="16" r:id="rId8"/>
    <sheet name="PromoterGrp" sheetId="11" state="hidden" r:id="rId9"/>
    <sheet name="Sheet2" sheetId="12" state="hidden" r:id="rId10"/>
  </sheets>
  <definedNames>
    <definedName name="_xlnm.Print_Area" localSheetId="5">'Non Promoter Non Public'!$A$4:$T$16</definedName>
    <definedName name="_xlnm.Print_Area" localSheetId="3">Promoters!$A$3:$S$38</definedName>
    <definedName name="_xlnm.Print_Area" localSheetId="4">Public!$A$4:$S$64</definedName>
    <definedName name="_xlnm.Print_Area" localSheetId="1">Sheet1!$A$1:$E$27</definedName>
    <definedName name="_xlnm.Print_Area" localSheetId="2">Summary!$A$3:$S$12</definedName>
  </definedNames>
  <calcPr calcId="152511"/>
</workbook>
</file>

<file path=xl/calcChain.xml><?xml version="1.0" encoding="utf-8"?>
<calcChain xmlns="http://schemas.openxmlformats.org/spreadsheetml/2006/main">
  <c r="A16" i="16" l="1"/>
  <c r="S31" i="3"/>
  <c r="D31" i="3"/>
  <c r="C31" i="3"/>
  <c r="A6" i="16"/>
  <c r="A7" i="16" s="1"/>
  <c r="A8" i="16" s="1"/>
  <c r="A9" i="16" s="1"/>
  <c r="A10" i="16" s="1"/>
  <c r="A11" i="16" s="1"/>
  <c r="A12" i="16" s="1"/>
  <c r="A13" i="16" s="1"/>
  <c r="A14" i="16" s="1"/>
  <c r="A15" i="16" s="1"/>
  <c r="A17" i="16" l="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G17" i="3" l="1"/>
  <c r="S12" i="3"/>
  <c r="G12" i="3"/>
  <c r="G49" i="3"/>
  <c r="P17" i="3" l="1"/>
  <c r="I17" i="3"/>
  <c r="K17" i="3" s="1"/>
  <c r="I12" i="3"/>
  <c r="K12" i="3" s="1"/>
  <c r="I49" i="3"/>
  <c r="K49" i="3" s="1"/>
  <c r="S49" i="3" s="1"/>
  <c r="P49" i="3"/>
  <c r="G8" i="1"/>
  <c r="G7" i="1"/>
  <c r="S43" i="3"/>
  <c r="S41" i="3"/>
  <c r="S39" i="3"/>
  <c r="S38" i="3"/>
  <c r="S20" i="3"/>
  <c r="S19" i="3"/>
  <c r="G46" i="3"/>
  <c r="I46" i="3" l="1"/>
  <c r="K46" i="3" s="1"/>
  <c r="S46" i="3"/>
  <c r="D37" i="3"/>
  <c r="C37" i="3"/>
  <c r="G19" i="2" l="1"/>
  <c r="S19" i="2" s="1"/>
  <c r="I19" i="2" l="1"/>
  <c r="K19" i="2" s="1"/>
  <c r="S34" i="3" l="1"/>
  <c r="S18" i="3"/>
  <c r="S17" i="3"/>
  <c r="S16" i="3"/>
  <c r="S14" i="3"/>
  <c r="S11" i="3"/>
  <c r="S10" i="3"/>
  <c r="G40" i="3" l="1"/>
  <c r="D24" i="3"/>
  <c r="I40" i="3" l="1"/>
  <c r="K40" i="3" s="1"/>
  <c r="S40" i="3"/>
  <c r="Q20" i="2" l="1"/>
  <c r="O20" i="2"/>
  <c r="M20" i="2"/>
  <c r="J20" i="2"/>
  <c r="F20" i="2"/>
  <c r="E20" i="2"/>
  <c r="Q16" i="2"/>
  <c r="O16" i="2"/>
  <c r="M16" i="2"/>
  <c r="J16" i="2"/>
  <c r="F16" i="2"/>
  <c r="E16" i="2"/>
  <c r="D20" i="2"/>
  <c r="C20" i="2"/>
  <c r="C16" i="2"/>
  <c r="O24" i="3" l="1"/>
  <c r="M24" i="3"/>
  <c r="J24" i="3"/>
  <c r="F24" i="3"/>
  <c r="E24" i="3"/>
  <c r="G21" i="2" l="1"/>
  <c r="P21" i="2" l="1"/>
  <c r="R21" i="2"/>
  <c r="I21" i="2"/>
  <c r="K21" i="2" s="1"/>
  <c r="C9" i="2" l="1"/>
  <c r="C23" i="2" s="1"/>
  <c r="D9" i="2"/>
  <c r="C51" i="3" l="1"/>
  <c r="S24" i="3" l="1"/>
  <c r="C24" i="3" l="1"/>
  <c r="D18" i="2" l="1"/>
  <c r="D16" i="2" s="1"/>
  <c r="D23" i="2" s="1"/>
  <c r="G50" i="3" l="1"/>
  <c r="I50" i="3" s="1"/>
  <c r="K50" i="3" s="1"/>
  <c r="D51" i="3" l="1"/>
  <c r="G45" i="3"/>
  <c r="I45" i="3" s="1"/>
  <c r="K45" i="3" s="1"/>
  <c r="E37" i="3"/>
  <c r="F37" i="3"/>
  <c r="G38" i="3"/>
  <c r="I38" i="3" s="1"/>
  <c r="K38" i="3" s="1"/>
  <c r="G37" i="3" l="1"/>
  <c r="I37" i="3" s="1"/>
  <c r="S45" i="3"/>
  <c r="G10" i="3"/>
  <c r="O51" i="3" l="1"/>
  <c r="G43" i="3" l="1"/>
  <c r="I43" i="3" s="1"/>
  <c r="K43" i="3" s="1"/>
  <c r="K1504" i="13"/>
  <c r="J1504" i="13"/>
  <c r="D37" i="13"/>
  <c r="L1504" i="13" l="1"/>
  <c r="G17" i="2" l="1"/>
  <c r="P17" i="2" l="1"/>
  <c r="R17" i="2"/>
  <c r="I17" i="2"/>
  <c r="S17" i="2"/>
  <c r="K17" i="2" l="1"/>
  <c r="A7" i="12"/>
  <c r="A6" i="12"/>
  <c r="A5" i="12"/>
  <c r="A4" i="12"/>
  <c r="A3" i="12"/>
  <c r="B2" i="12"/>
  <c r="A2" i="12"/>
  <c r="D59" i="11" l="1"/>
  <c r="D58" i="11"/>
  <c r="D57" i="11"/>
  <c r="D56" i="11"/>
  <c r="D55" i="11"/>
  <c r="D54" i="11"/>
  <c r="D53" i="11"/>
  <c r="D52" i="11"/>
  <c r="D51" i="11"/>
  <c r="D49" i="11"/>
  <c r="D48" i="11"/>
  <c r="D47" i="11"/>
  <c r="D46" i="11"/>
  <c r="D45" i="11"/>
  <c r="D44" i="11"/>
  <c r="D34" i="11"/>
  <c r="D43" i="11"/>
  <c r="D42" i="11"/>
  <c r="D41" i="11"/>
  <c r="D40" i="11"/>
  <c r="D39" i="11"/>
  <c r="D38" i="11"/>
  <c r="D37" i="11"/>
  <c r="D36" i="11"/>
  <c r="D35" i="11"/>
  <c r="D32" i="11"/>
  <c r="D31" i="11"/>
  <c r="D30" i="11"/>
  <c r="D29" i="11"/>
  <c r="D27" i="11"/>
  <c r="D26" i="11"/>
  <c r="D25" i="11"/>
  <c r="D24" i="11"/>
  <c r="D23" i="11"/>
  <c r="D22" i="11"/>
  <c r="D21" i="11"/>
  <c r="D20" i="11"/>
  <c r="D19" i="11"/>
  <c r="D18" i="11"/>
  <c r="D17" i="11"/>
  <c r="D16" i="11"/>
  <c r="D14" i="11"/>
  <c r="D13" i="11"/>
  <c r="D12" i="11"/>
  <c r="D11" i="11"/>
  <c r="D9" i="11"/>
  <c r="D8" i="11"/>
  <c r="D7" i="11"/>
  <c r="D6" i="11"/>
  <c r="D10" i="11"/>
  <c r="A6" i="11" l="1"/>
  <c r="D5" i="11"/>
  <c r="D15" i="11"/>
  <c r="D28" i="11"/>
  <c r="D33" i="11"/>
  <c r="D50" i="11"/>
  <c r="C60" i="11"/>
  <c r="D60" i="11" l="1"/>
  <c r="G10" i="1" l="1"/>
  <c r="J37" i="3"/>
  <c r="K37" i="3" s="1"/>
  <c r="A7" i="11" l="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l="1"/>
  <c r="A47" i="11" s="1"/>
  <c r="A48" i="11" s="1"/>
  <c r="A49" i="11" s="1"/>
  <c r="A50" i="11" s="1"/>
  <c r="A51" i="11" s="1"/>
  <c r="A52" i="11" s="1"/>
  <c r="A53" i="11" s="1"/>
  <c r="A54" i="11" s="1"/>
  <c r="A55" i="11" s="1"/>
  <c r="A56" i="11" s="1"/>
  <c r="A57" i="11" s="1"/>
  <c r="A58" i="11" s="1"/>
  <c r="A59" i="11" s="1"/>
  <c r="M37" i="3"/>
  <c r="O27" i="3" l="1"/>
  <c r="M27" i="3"/>
  <c r="G48" i="3" l="1"/>
  <c r="Q9" i="2" l="1"/>
  <c r="Q23" i="2" s="1"/>
  <c r="O9" i="2"/>
  <c r="O23" i="2" s="1"/>
  <c r="M9" i="2"/>
  <c r="M23" i="2" s="1"/>
  <c r="J9" i="2"/>
  <c r="J23" i="2" s="1"/>
  <c r="F9" i="2"/>
  <c r="F23" i="2" s="1"/>
  <c r="E9" i="2"/>
  <c r="E23" i="2" s="1"/>
  <c r="O32" i="2" l="1"/>
  <c r="O7" i="1" s="1"/>
  <c r="Q32" i="2"/>
  <c r="Q7" i="1" s="1"/>
  <c r="T10" i="8"/>
  <c r="Q12" i="8"/>
  <c r="P10" i="1" s="1"/>
  <c r="P12" i="8"/>
  <c r="O10" i="1" s="1"/>
  <c r="N12" i="8"/>
  <c r="K12" i="8"/>
  <c r="G12" i="8"/>
  <c r="F12" i="8"/>
  <c r="E10" i="1" s="1"/>
  <c r="E12" i="8"/>
  <c r="L10" i="8"/>
  <c r="H10" i="8"/>
  <c r="H9" i="8"/>
  <c r="H8" i="8"/>
  <c r="T9" i="8" l="1"/>
  <c r="T8" i="8"/>
  <c r="H12" i="8"/>
  <c r="J9" i="8"/>
  <c r="L9" i="8" s="1"/>
  <c r="J8" i="8"/>
  <c r="P27" i="3"/>
  <c r="M51" i="3"/>
  <c r="J51" i="3"/>
  <c r="G47" i="3"/>
  <c r="S47" i="3" s="1"/>
  <c r="S37" i="3" s="1"/>
  <c r="G44" i="3"/>
  <c r="I44" i="3" s="1"/>
  <c r="K44" i="3" s="1"/>
  <c r="G42" i="3"/>
  <c r="G41" i="3"/>
  <c r="G39" i="3"/>
  <c r="G36" i="3"/>
  <c r="G35" i="3"/>
  <c r="I35" i="3" s="1"/>
  <c r="K35" i="3" s="1"/>
  <c r="G34" i="3"/>
  <c r="G33" i="3"/>
  <c r="I33" i="3" s="1"/>
  <c r="G32" i="3"/>
  <c r="G31" i="3"/>
  <c r="G23" i="3"/>
  <c r="G22" i="3"/>
  <c r="S22" i="3" s="1"/>
  <c r="G21" i="3"/>
  <c r="I21" i="3" s="1"/>
  <c r="K21" i="3" s="1"/>
  <c r="G20" i="3"/>
  <c r="G16" i="3"/>
  <c r="G15" i="3"/>
  <c r="S15" i="3" s="1"/>
  <c r="G14" i="3"/>
  <c r="G13" i="3"/>
  <c r="I13" i="3" s="1"/>
  <c r="K13" i="3" s="1"/>
  <c r="G11" i="3"/>
  <c r="E27" i="3"/>
  <c r="F27" i="3"/>
  <c r="I27" i="3" s="1"/>
  <c r="E51" i="3"/>
  <c r="F51" i="3"/>
  <c r="D27" i="3"/>
  <c r="C27" i="3"/>
  <c r="G19" i="3"/>
  <c r="S30" i="2"/>
  <c r="M32" i="2"/>
  <c r="J32" i="2"/>
  <c r="E32" i="2"/>
  <c r="E7" i="1" s="1"/>
  <c r="C32" i="2"/>
  <c r="I30" i="2"/>
  <c r="K30" i="2" s="1"/>
  <c r="F32" i="2"/>
  <c r="F7" i="1" s="1"/>
  <c r="G29" i="2"/>
  <c r="S29" i="2" s="1"/>
  <c r="G28" i="2"/>
  <c r="I28" i="2" s="1"/>
  <c r="K28" i="2" s="1"/>
  <c r="G27" i="2"/>
  <c r="S27" i="2" s="1"/>
  <c r="G26" i="2"/>
  <c r="I26" i="2" s="1"/>
  <c r="K26" i="2" s="1"/>
  <c r="G22" i="2"/>
  <c r="G15" i="2"/>
  <c r="I15" i="2" s="1"/>
  <c r="K15" i="2" s="1"/>
  <c r="G14" i="2"/>
  <c r="S14" i="2" s="1"/>
  <c r="G13" i="2"/>
  <c r="I13" i="2" s="1"/>
  <c r="K13" i="2" s="1"/>
  <c r="G12" i="2"/>
  <c r="S12" i="2" s="1"/>
  <c r="G11" i="2"/>
  <c r="G10" i="2"/>
  <c r="I20" i="3" l="1"/>
  <c r="S22" i="2"/>
  <c r="S20" i="2" s="1"/>
  <c r="G20" i="2"/>
  <c r="R11" i="2"/>
  <c r="G9" i="2"/>
  <c r="G51" i="3"/>
  <c r="I11" i="3"/>
  <c r="K11" i="3" s="1"/>
  <c r="I22" i="2"/>
  <c r="P22" i="2"/>
  <c r="P20" i="2" s="1"/>
  <c r="I29" i="2"/>
  <c r="K29" i="2" s="1"/>
  <c r="S13" i="2"/>
  <c r="M52" i="3"/>
  <c r="M8" i="1" s="1"/>
  <c r="P11" i="2"/>
  <c r="S15" i="2"/>
  <c r="I27" i="2"/>
  <c r="K27" i="2" s="1"/>
  <c r="R22" i="2"/>
  <c r="R20" i="2" s="1"/>
  <c r="S11" i="2"/>
  <c r="I12" i="2"/>
  <c r="K12" i="2" s="1"/>
  <c r="I14" i="2"/>
  <c r="K14" i="2" s="1"/>
  <c r="R10" i="2"/>
  <c r="R12" i="2"/>
  <c r="S26" i="2"/>
  <c r="S28" i="2"/>
  <c r="I11" i="2"/>
  <c r="P10" i="2"/>
  <c r="P12" i="2"/>
  <c r="S10" i="2"/>
  <c r="I10" i="2"/>
  <c r="P47" i="3"/>
  <c r="L8" i="8"/>
  <c r="J12" i="8"/>
  <c r="P48" i="3"/>
  <c r="I31" i="3"/>
  <c r="P31" i="3"/>
  <c r="S35" i="3"/>
  <c r="S13" i="3"/>
  <c r="I48" i="3"/>
  <c r="K48" i="3" s="1"/>
  <c r="S21" i="3"/>
  <c r="P16" i="3"/>
  <c r="I36" i="3"/>
  <c r="K36" i="3" s="1"/>
  <c r="O8" i="1"/>
  <c r="P44" i="3"/>
  <c r="P19" i="3"/>
  <c r="I19" i="3"/>
  <c r="K19" i="3" s="1"/>
  <c r="I41" i="3"/>
  <c r="K41" i="3" s="1"/>
  <c r="P41" i="3"/>
  <c r="S23" i="3"/>
  <c r="P33" i="3"/>
  <c r="I22" i="3"/>
  <c r="P32" i="3"/>
  <c r="I32" i="3"/>
  <c r="S36" i="3"/>
  <c r="B7" i="12"/>
  <c r="I23" i="3"/>
  <c r="I34" i="3"/>
  <c r="K34" i="3" s="1"/>
  <c r="I10" i="3"/>
  <c r="I15" i="3"/>
  <c r="K15" i="3" s="1"/>
  <c r="P20" i="3"/>
  <c r="I39" i="3"/>
  <c r="I42" i="3"/>
  <c r="K42" i="3" s="1"/>
  <c r="B6" i="12" s="1"/>
  <c r="P42" i="3"/>
  <c r="S27" i="3"/>
  <c r="I16" i="3"/>
  <c r="K16" i="3" s="1"/>
  <c r="B3" i="12" s="1"/>
  <c r="I14" i="3"/>
  <c r="K33" i="3"/>
  <c r="I47" i="3"/>
  <c r="P39" i="3"/>
  <c r="T12" i="8"/>
  <c r="D12" i="8"/>
  <c r="C10" i="1" s="1"/>
  <c r="F52" i="3"/>
  <c r="F8" i="1" s="1"/>
  <c r="F12" i="1" s="1"/>
  <c r="E52" i="3"/>
  <c r="E8" i="1" s="1"/>
  <c r="K20" i="3" l="1"/>
  <c r="K22" i="2"/>
  <c r="K20" i="2" s="1"/>
  <c r="I20" i="2"/>
  <c r="S9" i="2"/>
  <c r="K11" i="2"/>
  <c r="I9" i="2"/>
  <c r="S51" i="3"/>
  <c r="K10" i="3"/>
  <c r="K14" i="3"/>
  <c r="K31" i="3"/>
  <c r="B5" i="12"/>
  <c r="R9" i="2"/>
  <c r="P9" i="2"/>
  <c r="K10" i="2"/>
  <c r="K47" i="3"/>
  <c r="K39" i="3"/>
  <c r="K23" i="3"/>
  <c r="B4" i="12" s="1"/>
  <c r="L12" i="8"/>
  <c r="K32" i="3"/>
  <c r="K22" i="3"/>
  <c r="P51" i="3"/>
  <c r="G27" i="3"/>
  <c r="K9" i="2" l="1"/>
  <c r="B8" i="12"/>
  <c r="J52" i="3"/>
  <c r="C52" i="3"/>
  <c r="G18" i="3" l="1"/>
  <c r="G24" i="3" s="1"/>
  <c r="D52" i="3"/>
  <c r="C12" i="1"/>
  <c r="G52" i="3" l="1"/>
  <c r="G18" i="2"/>
  <c r="G16" i="2" s="1"/>
  <c r="G23" i="2" s="1"/>
  <c r="D32" i="2"/>
  <c r="P18" i="3"/>
  <c r="P24" i="3" s="1"/>
  <c r="I18" i="3"/>
  <c r="I24" i="3" s="1"/>
  <c r="M9" i="1"/>
  <c r="N9" i="1" s="1"/>
  <c r="J9" i="1"/>
  <c r="E9" i="1"/>
  <c r="G32" i="2" l="1"/>
  <c r="M12" i="1"/>
  <c r="S52" i="3"/>
  <c r="D12" i="1"/>
  <c r="P52" i="3"/>
  <c r="R18" i="2"/>
  <c r="I18" i="2"/>
  <c r="S18" i="2"/>
  <c r="S16" i="2" s="1"/>
  <c r="S23" i="2" s="1"/>
  <c r="P18" i="2"/>
  <c r="K18" i="3"/>
  <c r="K24" i="3" s="1"/>
  <c r="J12" i="1"/>
  <c r="E12" i="1"/>
  <c r="G11" i="1"/>
  <c r="I10" i="1"/>
  <c r="N12" i="3" l="1"/>
  <c r="H17" i="3"/>
  <c r="N17" i="3"/>
  <c r="H12" i="3"/>
  <c r="H49" i="3"/>
  <c r="N49" i="3"/>
  <c r="H46" i="3"/>
  <c r="N46" i="3"/>
  <c r="N19" i="2"/>
  <c r="H19" i="2"/>
  <c r="K18" i="2"/>
  <c r="K16" i="2" s="1"/>
  <c r="K23" i="2" s="1"/>
  <c r="K32" i="2" s="1"/>
  <c r="I16" i="2"/>
  <c r="I23" i="2" s="1"/>
  <c r="I32" i="2" s="1"/>
  <c r="R16" i="2"/>
  <c r="R23" i="2" s="1"/>
  <c r="R32" i="2" s="1"/>
  <c r="R7" i="1" s="1"/>
  <c r="P16" i="2"/>
  <c r="P23" i="2" s="1"/>
  <c r="P32" i="2" s="1"/>
  <c r="P7" i="1" s="1"/>
  <c r="N40" i="3"/>
  <c r="H40" i="3"/>
  <c r="N21" i="2"/>
  <c r="H21" i="2"/>
  <c r="S32" i="2"/>
  <c r="N17" i="2"/>
  <c r="H17" i="2"/>
  <c r="H22" i="2"/>
  <c r="H18" i="2"/>
  <c r="G9" i="1"/>
  <c r="S11" i="1"/>
  <c r="H50" i="3"/>
  <c r="N50" i="3"/>
  <c r="N37" i="3"/>
  <c r="H37" i="3"/>
  <c r="H45" i="3"/>
  <c r="N45" i="3"/>
  <c r="N38" i="3"/>
  <c r="H38" i="3"/>
  <c r="N10" i="3"/>
  <c r="H10" i="3"/>
  <c r="N43" i="3"/>
  <c r="H43" i="3"/>
  <c r="H44" i="3"/>
  <c r="S10" i="1"/>
  <c r="N32" i="3"/>
  <c r="O8" i="8"/>
  <c r="I10" i="8"/>
  <c r="O9" i="8"/>
  <c r="O10" i="8"/>
  <c r="I9" i="8"/>
  <c r="I8" i="8"/>
  <c r="N44" i="3"/>
  <c r="N35" i="3"/>
  <c r="N21" i="3"/>
  <c r="N13" i="3"/>
  <c r="H35" i="3"/>
  <c r="H21" i="3"/>
  <c r="H13" i="3"/>
  <c r="H11" i="3"/>
  <c r="H31" i="3"/>
  <c r="N48" i="3"/>
  <c r="N31" i="3"/>
  <c r="H48" i="3"/>
  <c r="N41" i="3"/>
  <c r="H32" i="3"/>
  <c r="N20" i="3"/>
  <c r="H42" i="3"/>
  <c r="H33" i="3"/>
  <c r="N47" i="3"/>
  <c r="N22" i="3"/>
  <c r="N15" i="3"/>
  <c r="H19" i="3"/>
  <c r="H14" i="3"/>
  <c r="N33" i="3"/>
  <c r="H20" i="3"/>
  <c r="H36" i="3"/>
  <c r="H27" i="3"/>
  <c r="K27" i="3" s="1"/>
  <c r="N27" i="3" s="1"/>
  <c r="N36" i="3"/>
  <c r="N39" i="3"/>
  <c r="H34" i="3"/>
  <c r="N11" i="3"/>
  <c r="N19" i="3"/>
  <c r="H23" i="3"/>
  <c r="H41" i="3"/>
  <c r="H39" i="3"/>
  <c r="N16" i="3"/>
  <c r="H16" i="3"/>
  <c r="N23" i="3"/>
  <c r="N34" i="3"/>
  <c r="H22" i="3"/>
  <c r="H47" i="3"/>
  <c r="N14" i="3"/>
  <c r="H15" i="3"/>
  <c r="N42" i="3"/>
  <c r="H18" i="3"/>
  <c r="N18" i="3"/>
  <c r="N30" i="2"/>
  <c r="N26" i="2"/>
  <c r="N15" i="2"/>
  <c r="N11" i="2"/>
  <c r="N29" i="2"/>
  <c r="N22" i="2"/>
  <c r="N14" i="2"/>
  <c r="N10" i="2"/>
  <c r="N28" i="2"/>
  <c r="N18" i="2"/>
  <c r="N12" i="2"/>
  <c r="N13" i="2"/>
  <c r="N27" i="2"/>
  <c r="H30" i="2"/>
  <c r="H28" i="2"/>
  <c r="H14" i="2"/>
  <c r="H10" i="2"/>
  <c r="H13" i="2"/>
  <c r="H27" i="2"/>
  <c r="H15" i="2"/>
  <c r="H29" i="2"/>
  <c r="H26" i="2"/>
  <c r="H12" i="2"/>
  <c r="H11" i="2"/>
  <c r="I7" i="1"/>
  <c r="H7" i="1"/>
  <c r="N7" i="1" s="1"/>
  <c r="H8" i="1"/>
  <c r="N8" i="1" s="1"/>
  <c r="I11" i="1"/>
  <c r="K11" i="1" s="1"/>
  <c r="I8" i="1"/>
  <c r="K8" i="1" s="1"/>
  <c r="N16" i="2" l="1"/>
  <c r="H20" i="2"/>
  <c r="N20" i="2"/>
  <c r="H16" i="2"/>
  <c r="N9" i="2"/>
  <c r="H24" i="3"/>
  <c r="N24" i="3"/>
  <c r="H9" i="2"/>
  <c r="I9" i="1"/>
  <c r="H51" i="3"/>
  <c r="N51" i="3"/>
  <c r="I12" i="8"/>
  <c r="O12" i="8"/>
  <c r="G12" i="1"/>
  <c r="S9" i="1"/>
  <c r="S12" i="1" s="1"/>
  <c r="N12" i="1"/>
  <c r="K7" i="1"/>
  <c r="K10" i="1"/>
  <c r="I12" i="1"/>
  <c r="L17" i="3" l="1"/>
  <c r="L12" i="3"/>
  <c r="L49" i="3"/>
  <c r="L40" i="3"/>
  <c r="L46" i="3"/>
  <c r="L19" i="2"/>
  <c r="N23" i="2"/>
  <c r="N32" i="2" s="1"/>
  <c r="L21" i="2"/>
  <c r="H23" i="2"/>
  <c r="H32" i="2" s="1"/>
  <c r="L50" i="3"/>
  <c r="N52" i="3"/>
  <c r="I51" i="3"/>
  <c r="I52" i="3" s="1"/>
  <c r="L45" i="3"/>
  <c r="L10" i="3"/>
  <c r="L38" i="3"/>
  <c r="L43" i="3"/>
  <c r="L17" i="2"/>
  <c r="C8" i="12"/>
  <c r="D8" i="12" s="1"/>
  <c r="M10" i="8"/>
  <c r="M8" i="8"/>
  <c r="M9" i="8"/>
  <c r="H52" i="3"/>
  <c r="L21" i="3"/>
  <c r="L36" i="3"/>
  <c r="L27" i="3"/>
  <c r="L35" i="3"/>
  <c r="L31" i="3"/>
  <c r="L20" i="3"/>
  <c r="L48" i="3"/>
  <c r="L44" i="3"/>
  <c r="L13" i="3"/>
  <c r="L11" i="3"/>
  <c r="L15" i="3"/>
  <c r="L19" i="3"/>
  <c r="L42" i="3"/>
  <c r="L16" i="3"/>
  <c r="L39" i="3"/>
  <c r="L47" i="3"/>
  <c r="L34" i="3"/>
  <c r="L23" i="3"/>
  <c r="L33" i="3"/>
  <c r="L14" i="3"/>
  <c r="L41" i="3"/>
  <c r="L22" i="3"/>
  <c r="L32" i="3"/>
  <c r="L18" i="3"/>
  <c r="H11" i="1"/>
  <c r="L27" i="2"/>
  <c r="L18" i="2"/>
  <c r="L12" i="2"/>
  <c r="L30" i="2"/>
  <c r="L26" i="2"/>
  <c r="L15" i="2"/>
  <c r="L11" i="2"/>
  <c r="L29" i="2"/>
  <c r="L14" i="2"/>
  <c r="L10" i="2"/>
  <c r="L28" i="2"/>
  <c r="L13" i="2"/>
  <c r="L22" i="2"/>
  <c r="K9" i="1"/>
  <c r="L16" i="2" l="1"/>
  <c r="L24" i="3"/>
  <c r="L20" i="2"/>
  <c r="L9" i="2"/>
  <c r="K51" i="3"/>
  <c r="M12" i="8"/>
  <c r="K12" i="1"/>
  <c r="L7" i="1"/>
  <c r="N11" i="1"/>
  <c r="H12" i="1"/>
  <c r="L8" i="1"/>
  <c r="L10" i="1"/>
  <c r="L9" i="1" s="1"/>
  <c r="L23" i="2" l="1"/>
  <c r="L32" i="2" s="1"/>
  <c r="L37" i="3"/>
  <c r="L51" i="3" s="1"/>
  <c r="L52" i="3" s="1"/>
  <c r="K52" i="3"/>
  <c r="K53" i="3" s="1"/>
  <c r="J53" i="3"/>
  <c r="L12" i="1"/>
</calcChain>
</file>

<file path=xl/sharedStrings.xml><?xml version="1.0" encoding="utf-8"?>
<sst xmlns="http://schemas.openxmlformats.org/spreadsheetml/2006/main" count="5344" uniqueCount="3487">
  <si>
    <t>Category (i)</t>
  </si>
  <si>
    <t>Category of 
Shareholder (ii)</t>
  </si>
  <si>
    <t>Number of 
Shareholders (iii)</t>
  </si>
  <si>
    <t>No of partly paid up equity shares held (v)</t>
  </si>
  <si>
    <t>No of Shares underlying Depository Receipts (vi)</t>
  </si>
  <si>
    <t>Total nos. of Shares held (vii)=(iv)+(v)+(vi)</t>
  </si>
  <si>
    <t>Shareholding as a % of total no. of shares (calculated as per SCRR, 1957) 
(viii)
As a % of (A+B+C2)</t>
  </si>
  <si>
    <t>Number of Voting Rights held in each class of securities 
(ix)</t>
  </si>
  <si>
    <t>Shareholding as a % assuming full conversion of convertible securities (as a percentage of diluted share capital)
(xi)=(vii)+(x)
As a % of (A+B+C2)</t>
  </si>
  <si>
    <t>Number of Shares pledged or otherwise encumbered (xiii)</t>
  </si>
  <si>
    <t>No of Voting Rights</t>
  </si>
  <si>
    <t>Total as a % of (A+B+C)</t>
  </si>
  <si>
    <t>Class eg:y</t>
  </si>
  <si>
    <t>Total</t>
  </si>
  <si>
    <t xml:space="preserve">(A) </t>
  </si>
  <si>
    <t>Promoter &amp; Promoter Group</t>
  </si>
  <si>
    <t>(B)</t>
  </si>
  <si>
    <t>Public</t>
  </si>
  <si>
    <t>NA</t>
  </si>
  <si>
    <t>(C )</t>
  </si>
  <si>
    <t>Non- Promoter-
Non Public</t>
  </si>
  <si>
    <t>(C 1)</t>
  </si>
  <si>
    <t>Shares underlying DRs</t>
  </si>
  <si>
    <t>(C 2)</t>
  </si>
  <si>
    <t>Shares held by Employee Trusts</t>
  </si>
  <si>
    <t>Indian</t>
  </si>
  <si>
    <t>(a)</t>
  </si>
  <si>
    <t>Individuals/Hindu undivided Family</t>
  </si>
  <si>
    <t xml:space="preserve">(b) </t>
  </si>
  <si>
    <t>Central Government / State Government (s)</t>
  </si>
  <si>
    <t>(c )</t>
  </si>
  <si>
    <t>Financial Institutions/ Banks</t>
  </si>
  <si>
    <t>(d)</t>
  </si>
  <si>
    <t>Sub-Total (A)(1)</t>
  </si>
  <si>
    <t>Foreign</t>
  </si>
  <si>
    <t>Individuals (Non-Resident Individuals/ Foreign Individuals)</t>
  </si>
  <si>
    <t>(b)</t>
  </si>
  <si>
    <t>Government</t>
  </si>
  <si>
    <t>Institutions</t>
  </si>
  <si>
    <t>Foreign Portfolio Investor</t>
  </si>
  <si>
    <t>Any Other (specify)</t>
  </si>
  <si>
    <t>Sub-Total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</si>
  <si>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</si>
  <si>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</si>
  <si>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Note:</t>
  </si>
  <si>
    <t>(1) PAN would not be displayed on website of Stock Exchange(s).</t>
  </si>
  <si>
    <t>(2) The term “Encumbrance” has the same meaning as assigned under regulation 28(3) of SEBI (Substantial Acquisition of Shares and Takeovers) Regulations, 2011.</t>
  </si>
  <si>
    <t>Venture Capital Funds</t>
  </si>
  <si>
    <t>Alternate Investment Funds</t>
  </si>
  <si>
    <t>Foreign Venture Capital Investors</t>
  </si>
  <si>
    <t>( e)</t>
  </si>
  <si>
    <t>Foreign Portfolio Investors</t>
  </si>
  <si>
    <t>(f)</t>
  </si>
  <si>
    <t>(g)</t>
  </si>
  <si>
    <t>Insurance Companies</t>
  </si>
  <si>
    <t>(h)</t>
  </si>
  <si>
    <t>Provident Funds/ Pension Funds</t>
  </si>
  <si>
    <t>(i)</t>
  </si>
  <si>
    <t>Sub-Total (B)(1)</t>
  </si>
  <si>
    <t>Central Government/ State Government(s)/ President of India</t>
  </si>
  <si>
    <t>Sub-Total (B)(2)</t>
  </si>
  <si>
    <t>Non-institutions</t>
  </si>
  <si>
    <t>Individuals -</t>
  </si>
  <si>
    <t>i. Individual shareholders holding nominal share capital up to Rs. 2 lakhs.</t>
  </si>
  <si>
    <t>NBFCs registered with RBI</t>
  </si>
  <si>
    <t>Employee Trusts</t>
  </si>
  <si>
    <t>Overseas Depositories
(holding DRs) (balancing figure)</t>
  </si>
  <si>
    <t>(e )</t>
  </si>
  <si>
    <t>Sub-Total (B)(3)</t>
  </si>
  <si>
    <t>Total Public Shareholding (B)= (B)(1)+(B)(2)+(B)(3)</t>
  </si>
  <si>
    <t>1) PAN would not be displayed on website of Stock Exchange(s).</t>
  </si>
  <si>
    <t>(2) The above format needs to be disclosed along with the name of following persons:
Institutions/Non Institutions holding more than 1% of total number of shares.</t>
  </si>
  <si>
    <t>(3) W.r.t. the information pertaining to Depository Receipts, the same may be disclosed in the respective columns to the extent information available and the balance to be disclosed as held by custodian,</t>
  </si>
  <si>
    <t>Custodian/DR Holder</t>
  </si>
  <si>
    <t>(ii)</t>
  </si>
  <si>
    <t>Employee Benefit Trust (under SEBI (Share based Employee Benefit) Regulations, 2014)</t>
  </si>
  <si>
    <t>Name (abc…</t>
  </si>
  <si>
    <t>(2) The above format needs to disclose name of all holders holding more than 1% of total number of shares</t>
  </si>
  <si>
    <t>(3) W.r.t. the information pertaining to Depository Receipts, the same may be disclosed in the respective columns to the extent information available,</t>
  </si>
  <si>
    <t>Class : NA</t>
  </si>
  <si>
    <t>Number of Locked-in Shares
(xii)</t>
  </si>
  <si>
    <t>PAN Number</t>
  </si>
  <si>
    <t>Foreign Companies</t>
  </si>
  <si>
    <t>Rajesh R. Mandawewala</t>
  </si>
  <si>
    <t>Balkrishan Gopiram Goenka</t>
  </si>
  <si>
    <t>AACPM2601D</t>
  </si>
  <si>
    <t>AEOPG4891D</t>
  </si>
  <si>
    <t>Bodies Corporate</t>
  </si>
  <si>
    <t>AAATB0698M</t>
  </si>
  <si>
    <t>Hindu Undivided Family</t>
  </si>
  <si>
    <t>Non Resident Indians (Non Repat)</t>
  </si>
  <si>
    <t>Non Resident Indians (Repat)</t>
  </si>
  <si>
    <t>Foreign Instititutional Investors</t>
  </si>
  <si>
    <t>ii. Individual shareholders holding nominal share capital in excess Rs. 2 lakhs.</t>
  </si>
  <si>
    <t>Overseas Bodies Corporate</t>
  </si>
  <si>
    <t>Akash Bhansali</t>
  </si>
  <si>
    <t>Clearing Members</t>
  </si>
  <si>
    <t>(I)</t>
  </si>
  <si>
    <t>(III)</t>
  </si>
  <si>
    <t>(IV)</t>
  </si>
  <si>
    <t>(V)</t>
  </si>
  <si>
    <t>(VI)</t>
  </si>
  <si>
    <t>Shareholding Pattern under Regulation 31 of SEBI (Listing Obligations and Disclosure Requirements) Regulations, 2015</t>
  </si>
  <si>
    <t xml:space="preserve">a. </t>
  </si>
  <si>
    <t>If under 31(1)(b) then indicate the report for Quarter ending</t>
  </si>
  <si>
    <t>b.</t>
  </si>
  <si>
    <t>If under 31(1)(c) then indicate the date of allotment / extinguishment</t>
  </si>
  <si>
    <t>Declaration : The Listed entity is required to submit the following declaration to the extent of submission of information:-</t>
  </si>
  <si>
    <t>Particulars</t>
  </si>
  <si>
    <t>Yes*</t>
  </si>
  <si>
    <t>No*</t>
  </si>
  <si>
    <t>Wether the Listed Entity has issued any partly paid up shares?</t>
  </si>
  <si>
    <t>Wether the Listed Entity has issued any Convertible securities or warrants?</t>
  </si>
  <si>
    <t xml:space="preserve">Wether the Listed Entity has any shares in locked-in? </t>
  </si>
  <si>
    <t>Wether any shares held by promoters are pledge or otherwise encumbered ?</t>
  </si>
  <si>
    <t>No</t>
  </si>
  <si>
    <t>Shareholding Pattern filed under : Reg. 31(1)(a) / Reg. 31(1)(b) / Reg. 31(1)(c )</t>
  </si>
  <si>
    <t>Wether the Listed Entity has any shares against which depository receipts are issued?</t>
  </si>
  <si>
    <t>-</t>
  </si>
  <si>
    <t>(iii)</t>
  </si>
  <si>
    <t>No of Fully paid up equity shares held 
(iv)</t>
  </si>
  <si>
    <t>No of partly paid up equity shares held 
(v)</t>
  </si>
  <si>
    <t>No of Shares underlying Depository Receipts 
(vi)</t>
  </si>
  <si>
    <t>Number of 
Shareholders 
(iii)</t>
  </si>
  <si>
    <t>Note</t>
  </si>
  <si>
    <t>No. of Shares Underlying Outstanding convertible securities (including warrants)
(x)</t>
  </si>
  <si>
    <t>As a % of total shares held 
(b)</t>
  </si>
  <si>
    <t>No. 
(a)</t>
  </si>
  <si>
    <t>Number of equity shares held in dematerialized form 
(xiv)</t>
  </si>
  <si>
    <t xml:space="preserve">Name of the Entity : </t>
  </si>
  <si>
    <t>Welspun Corp Limited</t>
  </si>
  <si>
    <t xml:space="preserve">Scrip Code / Name of Scrip / Class of security: </t>
  </si>
  <si>
    <t>WELCORP</t>
  </si>
  <si>
    <t>Equity</t>
  </si>
  <si>
    <t>Category of 
Shareholder 
(ii)</t>
  </si>
  <si>
    <t>No. of fully paid up equity shares held 
(iv)</t>
  </si>
  <si>
    <t>No. of Shares Underlying Outstanding convertible securities (including warrants) 
(x)</t>
  </si>
  <si>
    <t>No. 
(a) LOCKED</t>
  </si>
  <si>
    <t>Total as a % of 
(A+B+C)</t>
  </si>
  <si>
    <t>NSE Code :</t>
  </si>
  <si>
    <t>Class          :</t>
  </si>
  <si>
    <t xml:space="preserve">BSE Code  : </t>
  </si>
  <si>
    <t>Total Non-Promoter- Non Public Shareholding 
(C)= (C)(1)+(C)(2)</t>
  </si>
  <si>
    <t>Class : Equity</t>
  </si>
  <si>
    <t xml:space="preserve">* If the Listed Entity selects the option 'No' for the questions above, the columns for the partly paid up shares, Outstanding, Convertible Securities / 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 </t>
  </si>
  <si>
    <t>Dipali B. Goenka</t>
  </si>
  <si>
    <t>PAN</t>
  </si>
  <si>
    <t>Balkrishan Goenka</t>
  </si>
  <si>
    <t>Rajesh Mandawewala</t>
  </si>
  <si>
    <t>Dipali Goenka</t>
  </si>
  <si>
    <t xml:space="preserve">Radhika Goenka </t>
  </si>
  <si>
    <t>ANEPG0498F</t>
  </si>
  <si>
    <t>Vanshika Goenka</t>
  </si>
  <si>
    <t>ARAPG5063F</t>
  </si>
  <si>
    <t>Pratima Mandawewala</t>
  </si>
  <si>
    <t>AACPM0053B</t>
  </si>
  <si>
    <t>Ramesh Mandawewala</t>
  </si>
  <si>
    <t>AAAPM8387Q</t>
  </si>
  <si>
    <t>Sitadevi Mandawewala</t>
  </si>
  <si>
    <t>Abhishek Mandawewala</t>
  </si>
  <si>
    <t>ALEPM1582E</t>
  </si>
  <si>
    <t>Yash Mandawewala</t>
  </si>
  <si>
    <t>BENPM7877P</t>
  </si>
  <si>
    <t xml:space="preserve">AAACW7523P </t>
  </si>
  <si>
    <t>Krishiraj Solar Energy Private Limited</t>
  </si>
  <si>
    <t>AAECK1408R</t>
  </si>
  <si>
    <t>Krishiraj Solar MP Private Limited</t>
  </si>
  <si>
    <t>AAECK1282H</t>
  </si>
  <si>
    <t>Krishiraj Solar Energy Maharashtra Private Limited</t>
  </si>
  <si>
    <t>AAECK0549F</t>
  </si>
  <si>
    <t>Krishiraj Renewables Energy Private Limited</t>
  </si>
  <si>
    <t>AADCK9292L</t>
  </si>
  <si>
    <t>AABCW0304P</t>
  </si>
  <si>
    <t>AAACW1259N</t>
  </si>
  <si>
    <t>ALSPUN INFRASTRUCTURE LIMITED</t>
  </si>
  <si>
    <t>AAGCA6127M</t>
  </si>
  <si>
    <t>AAECK0548E</t>
  </si>
  <si>
    <t>Welspun Energy Private Limited</t>
  </si>
  <si>
    <t>AAACW6515B</t>
  </si>
  <si>
    <t>Welspun Energy Transportation Private Limited</t>
  </si>
  <si>
    <t>AABCW0184B</t>
  </si>
  <si>
    <t>AABCM4107C</t>
  </si>
  <si>
    <t>AAACW0831E</t>
  </si>
  <si>
    <t xml:space="preserve">Welspun Investments and Commercials Limited </t>
  </si>
  <si>
    <t>AAACW8345B</t>
  </si>
  <si>
    <t>Welspun Steel Limited</t>
  </si>
  <si>
    <t>AAACW5308G</t>
  </si>
  <si>
    <t>Welspun Realty Private Limited</t>
  </si>
  <si>
    <t>WS Alloy Holding Private Limited</t>
  </si>
  <si>
    <t>AABCW5425D</t>
  </si>
  <si>
    <t xml:space="preserve">MGN Estates Private Limited </t>
  </si>
  <si>
    <t>AABCW3240N</t>
  </si>
  <si>
    <t>Welspun Logistics Limited</t>
  </si>
  <si>
    <t>AAACW6681N</t>
  </si>
  <si>
    <t>Friends Connection Private Limited</t>
  </si>
  <si>
    <t>AAECR2142K</t>
  </si>
  <si>
    <t>Rajlok Diagnostic Private Limited</t>
  </si>
  <si>
    <t>AABCR7296M</t>
  </si>
  <si>
    <t>Sequence Apartments Private Limited</t>
  </si>
  <si>
    <t>AAACS1805J</t>
  </si>
  <si>
    <t>AAACM4685L</t>
  </si>
  <si>
    <t>AAACM9528J</t>
  </si>
  <si>
    <t>Babasu Investments Private Limited</t>
  </si>
  <si>
    <t>AAACB6365N</t>
  </si>
  <si>
    <t>Taipan Investent Private Limited</t>
  </si>
  <si>
    <t>AAACT2071K</t>
  </si>
  <si>
    <t>Angel Power and Steel Private Limited</t>
  </si>
  <si>
    <t xml:space="preserve">Giant Realty Private Limited </t>
  </si>
  <si>
    <t>AAACW7156L</t>
  </si>
  <si>
    <t>Franco Agencies</t>
  </si>
  <si>
    <t>AAAFF9540L</t>
  </si>
  <si>
    <t>List of promoter and promoter group pursuant to Regulation 31A of the SEBI (Listing Obligations and Disclosure Requirements) Regulations, 2015</t>
  </si>
  <si>
    <t xml:space="preserve">Details of the shareholders acting as persons in Concert including their Shareholding (No. and %): A separate sheet is attached </t>
  </si>
  <si>
    <t>No. of shareholders</t>
  </si>
  <si>
    <t>The voting rights on these shares shall remain frozen till the rightful owner of such shares claims the shares.</t>
  </si>
  <si>
    <t>No. of equity shares</t>
  </si>
  <si>
    <t xml:space="preserve">% of total no. of shares </t>
  </si>
  <si>
    <t>Welspun Enterprises Limited (Formerly known as Welspun Projects Limited)</t>
  </si>
  <si>
    <t>Sr. No.</t>
  </si>
  <si>
    <t>Name</t>
  </si>
  <si>
    <t xml:space="preserve">AEOPG4886L </t>
  </si>
  <si>
    <t>AACPM5458J</t>
  </si>
  <si>
    <t>Krishiraj Solar Energy Rajasthan Private Limited</t>
  </si>
  <si>
    <t xml:space="preserve">Welspun India Limited </t>
  </si>
  <si>
    <t>Methodical Investments and Trading Company Private Limited</t>
  </si>
  <si>
    <t xml:space="preserve">Worli Realty Private Limited </t>
  </si>
  <si>
    <t>AACCG 8188L</t>
  </si>
  <si>
    <t>AAACF 0199 A</t>
  </si>
  <si>
    <t>AAHCA7369N</t>
  </si>
  <si>
    <t>AAACW 6988 L</t>
  </si>
  <si>
    <t>Balkrishan Goenka HUF</t>
  </si>
  <si>
    <t>AACHB9482P</t>
  </si>
  <si>
    <t>Rajesh Mandawewala HUF</t>
  </si>
  <si>
    <t>AAAHR6576C</t>
  </si>
  <si>
    <t>(C) any body corporate in which a group of individuals or companies or</t>
  </si>
  <si>
    <t>Considered 10 folios of LIC as 1 shareholder</t>
  </si>
  <si>
    <t>Welspun Group Master Trust</t>
  </si>
  <si>
    <t>AAATW3935E</t>
  </si>
  <si>
    <t>Welspun Tradewel Limited (Formerly Welspun Finance Limited)</t>
  </si>
  <si>
    <r>
      <rPr>
        <sz val="11"/>
        <rFont val="Calibri"/>
        <family val="2"/>
        <scheme val="minor"/>
      </rPr>
      <t>AACCM3423G</t>
    </r>
    <r>
      <rPr>
        <sz val="11"/>
        <color indexed="48"/>
        <rFont val="Calibri"/>
        <family val="2"/>
        <scheme val="minor"/>
      </rPr>
      <t xml:space="preserve"> </t>
    </r>
  </si>
  <si>
    <t>Veremente Enterprises Private Limited  (Formerly known as Welspun Infra Development and Management Private Limited) (Formerly known as Vere Mente Simple-Living Private Limited) (Formerly known as Veremente Simple-living Private Limited)</t>
  </si>
  <si>
    <t xml:space="preserve">Welspun Iron and Steel  Private Limited (Formely Welspun Agro Ventures Private Limited </t>
  </si>
  <si>
    <t>Mandawewala Enterprises Limited (Formerly known as Welspun Marine Logistics (Raigad) Limited)</t>
  </si>
  <si>
    <t>Mertz Estates Limited (Formerly Mertz Securities Limited) (Formerly Mertz Securities Private Limited)</t>
  </si>
  <si>
    <t>Rank Marketing LLP (Formerly Rank Marketing Private Limited)</t>
  </si>
  <si>
    <t>AATFR8605B</t>
  </si>
  <si>
    <t>DBG Estates Private Limited (Rightflow Trading Private Limited)</t>
  </si>
  <si>
    <t>B K Goenka Family Trust</t>
  </si>
  <si>
    <t>BKG Family Trust</t>
  </si>
  <si>
    <t>AACTB7540A</t>
  </si>
  <si>
    <t>Dipali Goenka Trust</t>
  </si>
  <si>
    <t>AACTD4248D</t>
  </si>
  <si>
    <t>Vanshika Goenka Trust</t>
  </si>
  <si>
    <t>AACTV1934E</t>
  </si>
  <si>
    <t>Radhika Goenka Trust</t>
  </si>
  <si>
    <t>AACTR7941K</t>
  </si>
  <si>
    <t>RRM Family Trust</t>
  </si>
  <si>
    <t>AACTR7922G</t>
  </si>
  <si>
    <t>Abhishek Mandawewala Trust</t>
  </si>
  <si>
    <t>AAFTA2173H</t>
  </si>
  <si>
    <t>Yash Mandawewala Trust</t>
  </si>
  <si>
    <t>AAATY4983A</t>
  </si>
  <si>
    <t>Mutual Funds</t>
  </si>
  <si>
    <t>Welspun Pipes  Limited</t>
  </si>
  <si>
    <t>AAACW7157M</t>
  </si>
  <si>
    <t>ALPANA S DANGI 4393412 1.6565</t>
  </si>
  <si>
    <t xml:space="preserve">Life Insurance Corporation of India </t>
  </si>
  <si>
    <t>(j)</t>
  </si>
  <si>
    <t>Listing of shareholders (CategoryWise)</t>
  </si>
  <si>
    <t>CATEGORY</t>
  </si>
  <si>
    <t>FOLIO NO</t>
  </si>
  <si>
    <t>NAME</t>
  </si>
  <si>
    <t>SHARES</t>
  </si>
  <si>
    <t>PERCENTAGE</t>
  </si>
  <si>
    <t>'IN30047640314385</t>
  </si>
  <si>
    <t>AKASH BHANSHALI ,</t>
  </si>
  <si>
    <t>'IN30292710160645</t>
  </si>
  <si>
    <t>ALPANA S DANGI ,</t>
  </si>
  <si>
    <t>'1206390000000378</t>
  </si>
  <si>
    <t>RAKSHITA ASHOK MEHTA ,</t>
  </si>
  <si>
    <t>'IN30001110076664</t>
  </si>
  <si>
    <t>JAGDISH N MASTER ,</t>
  </si>
  <si>
    <t>'IN30047640314336</t>
  </si>
  <si>
    <t>LATA BHANSHALI ,</t>
  </si>
  <si>
    <t>'1206390000000023</t>
  </si>
  <si>
    <t>BAKULESH TRAMBAKLAL SHAH ,</t>
  </si>
  <si>
    <t>'IN30115112128375</t>
  </si>
  <si>
    <t>TARUN JAIN ,</t>
  </si>
  <si>
    <t>'IN30112715787563</t>
  </si>
  <si>
    <t>MANJU GUPTA ,</t>
  </si>
  <si>
    <t>'IN30154950621609</t>
  </si>
  <si>
    <t>VALLABH ROOPCHAND BHANSHALI ,</t>
  </si>
  <si>
    <t>'IN30160410250777</t>
  </si>
  <si>
    <t>VINEET MITTAL ,</t>
  </si>
  <si>
    <t>'IN30317320035266</t>
  </si>
  <si>
    <t>APURVA GOSWAMY ,</t>
  </si>
  <si>
    <t>'IN30226914294680</t>
  </si>
  <si>
    <t>ROOPCHAND S BHATIA ,</t>
  </si>
  <si>
    <t>'IN30015910614573</t>
  </si>
  <si>
    <t>CHIRAG DILIPKUMAR LAKHI ,</t>
  </si>
  <si>
    <t>'IN30317320052343</t>
  </si>
  <si>
    <t>KUSHAL PAL SINGH ,</t>
  </si>
  <si>
    <t>'IN30317320019320</t>
  </si>
  <si>
    <t>RAVI KANAIYALAL SHETH ,</t>
  </si>
  <si>
    <t>'IN30317320019338</t>
  </si>
  <si>
    <t>BHARAT KANAIYALAL SHETH ,</t>
  </si>
  <si>
    <t>'IN30317320056037</t>
  </si>
  <si>
    <t>SENAPATHY GOPALAKRISHNAN ,</t>
  </si>
  <si>
    <t>'IN30317320057584</t>
  </si>
  <si>
    <t>VASUNDHARA APOORVA PATNI ,</t>
  </si>
  <si>
    <t>'IN30317320055964</t>
  </si>
  <si>
    <t>CHANDER PRAKASH GURNANI ,</t>
  </si>
  <si>
    <t>'IN30015910026342</t>
  </si>
  <si>
    <t>DILIPKUMAR LAKHI ,</t>
  </si>
  <si>
    <t>'IN30115122602850</t>
  </si>
  <si>
    <t>KAMAL VISARIA ,</t>
  </si>
  <si>
    <t>'1301190300084701</t>
  </si>
  <si>
    <t>NARESHMAL CHANDMAL LODHA ,</t>
  </si>
  <si>
    <t>'IN30009511160534</t>
  </si>
  <si>
    <t>Ashkaran Jain ,</t>
  </si>
  <si>
    <t>'IN30317320082615</t>
  </si>
  <si>
    <t>MANOJKUMAR MADANGOPAL MAHESHWARI ,</t>
  </si>
  <si>
    <t>'IN30317320024745</t>
  </si>
  <si>
    <t>RAJESH MANHARLAL SANGHVI ,</t>
  </si>
  <si>
    <t>'IN30015910230124</t>
  </si>
  <si>
    <t>ARUN SEKHSARIA ,</t>
  </si>
  <si>
    <t>'IN30317320064103</t>
  </si>
  <si>
    <t>C SELVAM ,</t>
  </si>
  <si>
    <t>'IN30317320092274</t>
  </si>
  <si>
    <t>VIKALP MUNDRA ,</t>
  </si>
  <si>
    <t>'IN30021413733568</t>
  </si>
  <si>
    <t>SHAMBHUNATH SHARMA ,</t>
  </si>
  <si>
    <t>'IN30036021634685</t>
  </si>
  <si>
    <t>PREMLATA DEVI MODY ,</t>
  </si>
  <si>
    <t>'IN30002010914014</t>
  </si>
  <si>
    <t>MANISH KANTILAL HARIA ,</t>
  </si>
  <si>
    <t>'IN30338210027824</t>
  </si>
  <si>
    <t>YASMEEN KIRAN BHATIA ,</t>
  </si>
  <si>
    <t>'IN30317320058920</t>
  </si>
  <si>
    <t>NAVNEET KAPOOR ,</t>
  </si>
  <si>
    <t>'IN30198310541697</t>
  </si>
  <si>
    <t>NIRMAL KUMAR NATHMAL JAIN ,</t>
  </si>
  <si>
    <t>'IN30317320048012</t>
  </si>
  <si>
    <t>HARISH PRAVINCHANDRA SHAH ,</t>
  </si>
  <si>
    <t>'IN30317320105955</t>
  </si>
  <si>
    <t>VIKRAM LAL ,</t>
  </si>
  <si>
    <t>'IN30226913507808</t>
  </si>
  <si>
    <t>ANKIT GOEL ,</t>
  </si>
  <si>
    <t>'IN30317320054611</t>
  </si>
  <si>
    <t>JYOTIPRASAD TAPARIA ,</t>
  </si>
  <si>
    <t>'IN30115128915770</t>
  </si>
  <si>
    <t>RAJNI TARUN JAIN ,</t>
  </si>
  <si>
    <t>'IN30317320037485</t>
  </si>
  <si>
    <t>DEEPAK GURUSHANKAR TRIPATHI ,</t>
  </si>
  <si>
    <t>'IN30021418596110</t>
  </si>
  <si>
    <t>HARSH NALIN PARIKH ,</t>
  </si>
  <si>
    <t>'IN30036021647350</t>
  </si>
  <si>
    <t>RAJENDRA PRASAD MODY ,</t>
  </si>
  <si>
    <t>'IN30317320057568</t>
  </si>
  <si>
    <t>SADHANA ASHOKKUMAR PATNI ,</t>
  </si>
  <si>
    <t>'IN30154917021959</t>
  </si>
  <si>
    <t>BHARAT TALAKSHI CHHEDA ,</t>
  </si>
  <si>
    <t>'IN30317320046092</t>
  </si>
  <si>
    <t>BINA HARISH SHAH ,</t>
  </si>
  <si>
    <t>'IN30317320076619</t>
  </si>
  <si>
    <t>PIA SINGH ,</t>
  </si>
  <si>
    <t>'1203860000001848</t>
  </si>
  <si>
    <t>ANJU AJIT JAIN ,</t>
  </si>
  <si>
    <t>Non Resident Indians</t>
  </si>
  <si>
    <t>'IN30290242577494</t>
  </si>
  <si>
    <t>VIKAS DIXIT ,</t>
  </si>
  <si>
    <t>'IN30154937458242</t>
  </si>
  <si>
    <t>SADIQ ALI MIYAN MOGAL ,</t>
  </si>
  <si>
    <t>'IN30317320040704</t>
  </si>
  <si>
    <t>AJIT SINGH BHOGAL ,</t>
  </si>
  <si>
    <t>'00001440</t>
  </si>
  <si>
    <t>PAWAN KAUSHIK ,</t>
  </si>
  <si>
    <t>'IN30317320047366</t>
  </si>
  <si>
    <t>KUMKUM KUMAR ,</t>
  </si>
  <si>
    <t>'1204840000236973</t>
  </si>
  <si>
    <t>SNEHAL MAHESHKUMAR PATEL ,</t>
  </si>
  <si>
    <t>'IN30317320092303</t>
  </si>
  <si>
    <t>USHA V BHARDWAJ ,</t>
  </si>
  <si>
    <t>'IN30317320076678</t>
  </si>
  <si>
    <t>RENA SETHI ,</t>
  </si>
  <si>
    <t>'IN30317320068240</t>
  </si>
  <si>
    <t>SANDEEP P CHHUGANI ,</t>
  </si>
  <si>
    <t>'IN30317320063810</t>
  </si>
  <si>
    <t>GURUNATH REDDY THOTA ,</t>
  </si>
  <si>
    <t>'IN30317320050329</t>
  </si>
  <si>
    <t>AKRAM FAHMI ,</t>
  </si>
  <si>
    <t>'IN30317320029098</t>
  </si>
  <si>
    <t>NATARAJ RAMAIAH ,</t>
  </si>
  <si>
    <t>'IN30015910072629</t>
  </si>
  <si>
    <t>ASHOK MOGHA ,</t>
  </si>
  <si>
    <t>'IN30317320035651</t>
  </si>
  <si>
    <t>JITENDRA VIR SINGH ,</t>
  </si>
  <si>
    <t>'IN30317320033875</t>
  </si>
  <si>
    <t>TARUN OHRI ,</t>
  </si>
  <si>
    <t>'IN30302852950466</t>
  </si>
  <si>
    <t>'IN30302866294812</t>
  </si>
  <si>
    <t>RYAN BERNABE GOMES ,</t>
  </si>
  <si>
    <t>'IN30317320055786</t>
  </si>
  <si>
    <t>RAJIV MALHOTRA ,</t>
  </si>
  <si>
    <t>'IN30317320059109</t>
  </si>
  <si>
    <t>RAKESH KUMAR AGGARWAL ,</t>
  </si>
  <si>
    <t>'IN30317320116521</t>
  </si>
  <si>
    <t>CHUNGATH KARUNAKARAN PADMA KUMAR ,</t>
  </si>
  <si>
    <t>'IN30317320092320</t>
  </si>
  <si>
    <t>VIJAY BHUSHAN BHARDWAJ ,</t>
  </si>
  <si>
    <t>'IN30317320086731</t>
  </si>
  <si>
    <t>PRIYA SURI DHAWAN ,</t>
  </si>
  <si>
    <t>'IN30317320047204</t>
  </si>
  <si>
    <t>ANUPAM AGRAWAL ,</t>
  </si>
  <si>
    <t>'IN30317320030772</t>
  </si>
  <si>
    <t>ARVIND BANAVALIKER ,</t>
  </si>
  <si>
    <t>'IN30021416993146</t>
  </si>
  <si>
    <t>ROHIT ANAND ,</t>
  </si>
  <si>
    <t>'IN30317320027491</t>
  </si>
  <si>
    <t>KHUSHDEV KUMAR MAINI ,</t>
  </si>
  <si>
    <t>'IN30317320085319</t>
  </si>
  <si>
    <t>VARSHA AJAY BHATIA ,</t>
  </si>
  <si>
    <t>'IN30317320045006</t>
  </si>
  <si>
    <t>HIMADRI BHUSAN PAKRASI ,</t>
  </si>
  <si>
    <t>'IN30317320037854</t>
  </si>
  <si>
    <t>RAVI RAJAGOPAL ,</t>
  </si>
  <si>
    <t>'IN30317320027993</t>
  </si>
  <si>
    <t>PANDURANGA CHARY ACHI ,</t>
  </si>
  <si>
    <t>'IN30317320040552</t>
  </si>
  <si>
    <t>SHAILESH SHUKLA ,</t>
  </si>
  <si>
    <t>'IN30317320028134</t>
  </si>
  <si>
    <t>RANJIT KUMAR CHANDRA ,</t>
  </si>
  <si>
    <t>'IN30317320041192</t>
  </si>
  <si>
    <t>PRASAD RAMANNA SHETTY ,</t>
  </si>
  <si>
    <t>'IN30317320028118</t>
  </si>
  <si>
    <t>NAWIN DHAMANMAL GANDHI ,</t>
  </si>
  <si>
    <t>'IN30021416411040</t>
  </si>
  <si>
    <t>ROSHAN ARANHA ,</t>
  </si>
  <si>
    <t>'IN30317320050554</t>
  </si>
  <si>
    <t>SURINDER KUMAR BASSI ,</t>
  </si>
  <si>
    <t>'IN30317320028079</t>
  </si>
  <si>
    <t>PARESH KUMAR NAVIN SHAH ,</t>
  </si>
  <si>
    <t>'IN30267939594134</t>
  </si>
  <si>
    <t>RAMANATHAN SOUNDARARAJAN ,</t>
  </si>
  <si>
    <t>'IN30317320028100</t>
  </si>
  <si>
    <t>LATA DEVI SHANKARDAS MANWANI ,</t>
  </si>
  <si>
    <t>'IN30317320045740</t>
  </si>
  <si>
    <t>MADHU VINOD ASARPOTA ,</t>
  </si>
  <si>
    <t>'IN30317320091860</t>
  </si>
  <si>
    <t>ARUN SILSWAL ,</t>
  </si>
  <si>
    <t>'IN30317320069693</t>
  </si>
  <si>
    <t>MURALIDHARAN NARASIMHALU ,</t>
  </si>
  <si>
    <t>'IN30317320052167</t>
  </si>
  <si>
    <t>ANITA MASAND ,</t>
  </si>
  <si>
    <t>'IN30317320030053</t>
  </si>
  <si>
    <t>ANKUR VAHI ,</t>
  </si>
  <si>
    <t>'IN30317320088702</t>
  </si>
  <si>
    <t>PENUMARTI SREENIVAS ,</t>
  </si>
  <si>
    <t>'IN30317320115320</t>
  </si>
  <si>
    <t>MUTHIAH JOHN HILBERT ,</t>
  </si>
  <si>
    <t>'IN30317320098058</t>
  </si>
  <si>
    <t>SHABIR BHAI ROSHAN ALI ,</t>
  </si>
  <si>
    <t>'IN30317320079113</t>
  </si>
  <si>
    <t>MISTRY BALWANT CHHAGANLAL ,</t>
  </si>
  <si>
    <t>'IN30317320085861</t>
  </si>
  <si>
    <t>GOVINDA SATEESH KAMATH ,</t>
  </si>
  <si>
    <t>'IN30023911683743</t>
  </si>
  <si>
    <t>RAJEEV KUMAR SHARMA ,</t>
  </si>
  <si>
    <t>'IN30088813773080</t>
  </si>
  <si>
    <t>SUDHIR KESHAVJI SAMPAT ,</t>
  </si>
  <si>
    <t>'IN30317320036513</t>
  </si>
  <si>
    <t>AJAY KUMAR ARORA ,</t>
  </si>
  <si>
    <t>'IN30317320055366</t>
  </si>
  <si>
    <t>HARSHAD MAGANLAL PATEL ,</t>
  </si>
  <si>
    <t>'IN30317320083224</t>
  </si>
  <si>
    <t>DHVANI PARESH SHAH ,</t>
  </si>
  <si>
    <t>'IN30317320042878</t>
  </si>
  <si>
    <t>ANEESH DEEPAK DESHPANDE ,</t>
  </si>
  <si>
    <t>'IN30317320056502</t>
  </si>
  <si>
    <t>GURUMANOHAR REDDY MADEM ,</t>
  </si>
  <si>
    <t>'IN30317320104260</t>
  </si>
  <si>
    <t>HEENA AJAY KARANI ,</t>
  </si>
  <si>
    <t>'IN30317320086469</t>
  </si>
  <si>
    <t>LEELA DEVI KOTHARI ,</t>
  </si>
  <si>
    <t>'IN30317320093100</t>
  </si>
  <si>
    <t>PRIANK GUPTA ,</t>
  </si>
  <si>
    <t>'IN30317320031007</t>
  </si>
  <si>
    <t>JATINKUMAR M BHAVSAR ,</t>
  </si>
  <si>
    <t>'IN30317320040729</t>
  </si>
  <si>
    <t>NAGENDRA SIRAVARA ,</t>
  </si>
  <si>
    <t>'IN30317320054759</t>
  </si>
  <si>
    <t>AKHIL TANDON ,</t>
  </si>
  <si>
    <t>'IN30115125905720</t>
  </si>
  <si>
    <t>GIRIDHARAN GURUKKAL KANDY ,</t>
  </si>
  <si>
    <t>'IN30317320044003</t>
  </si>
  <si>
    <t>TANIA MARIAM CLARE DSOUZA ,</t>
  </si>
  <si>
    <t>'IN30317320049793</t>
  </si>
  <si>
    <t>BHARATI HITESH SHAH ,</t>
  </si>
  <si>
    <t>'IN30317320028958</t>
  </si>
  <si>
    <t>ATUL VARSHNEYA ,</t>
  </si>
  <si>
    <t>'IN30115127119591</t>
  </si>
  <si>
    <t>SAYED MAZHER ALI ,</t>
  </si>
  <si>
    <t>'IN30317320036038</t>
  </si>
  <si>
    <t>MURTUZA ALI ZULFIKAR DALAL ,</t>
  </si>
  <si>
    <t>'IN30317320032712</t>
  </si>
  <si>
    <t>RAHUL J CHOUDHARY ,</t>
  </si>
  <si>
    <t>'IN30317320057865</t>
  </si>
  <si>
    <t>LAKSHMI SHAIVAKUMAR MENON ,</t>
  </si>
  <si>
    <t>'IN30154954399360</t>
  </si>
  <si>
    <t>MIRZA ANEES AHMAD BAIG ,</t>
  </si>
  <si>
    <t>'IN30317320047403</t>
  </si>
  <si>
    <t>RUKMINI DEVI MANPURIA ,</t>
  </si>
  <si>
    <t>'IN30317320038228</t>
  </si>
  <si>
    <t>RAMAKRISHNAN VEMBU ,</t>
  </si>
  <si>
    <t>'IN30317320064937</t>
  </si>
  <si>
    <t>ANIL A SINGH ,</t>
  </si>
  <si>
    <t>'IN30317320046839</t>
  </si>
  <si>
    <t>BALAJI VENKATARAGHAVAN ,</t>
  </si>
  <si>
    <t>'IN30317320084112</t>
  </si>
  <si>
    <t>RUPIKA SINGH ,</t>
  </si>
  <si>
    <t>'IN30317320067185</t>
  </si>
  <si>
    <t>ANIL BALIRAM KADAM ,</t>
  </si>
  <si>
    <t>'IN30317320067193</t>
  </si>
  <si>
    <t>LESTER BERNARD WILFRED ,</t>
  </si>
  <si>
    <t>'IN30317320050193</t>
  </si>
  <si>
    <t>ANOOP TANEJA ,</t>
  </si>
  <si>
    <t>'IN30317320036167</t>
  </si>
  <si>
    <t>SANJEEV KUMAR GUPTA ,</t>
  </si>
  <si>
    <t>'IN30317320052222</t>
  </si>
  <si>
    <t>DEEPAK SRIVASTAVA ,</t>
  </si>
  <si>
    <t>'IN30317320059875</t>
  </si>
  <si>
    <t>KUSHAL PALSINHJI JADEJA ,</t>
  </si>
  <si>
    <t>'IN30317320044020</t>
  </si>
  <si>
    <t>S NATARAJAN ,</t>
  </si>
  <si>
    <t>'IN30051310074124</t>
  </si>
  <si>
    <t>LAL TOLANI ,</t>
  </si>
  <si>
    <t>'IN30317320040938</t>
  </si>
  <si>
    <t>SUNNY SATISH PHERWANI ,</t>
  </si>
  <si>
    <t>'IN30115125402090</t>
  </si>
  <si>
    <t>SUNIL KUMAR BIRLA ,</t>
  </si>
  <si>
    <t>'IN30115125029102</t>
  </si>
  <si>
    <t>MOHAN KUMAR CHANDOLU ,</t>
  </si>
  <si>
    <t>'IN30317320066795</t>
  </si>
  <si>
    <t>BALAMURALI NAVANEETHA SUNDARAM ,</t>
  </si>
  <si>
    <t>'IN30317320027580</t>
  </si>
  <si>
    <t>ASHWIN MOHANLAL DESAI ,</t>
  </si>
  <si>
    <t>'IN30317320060629</t>
  </si>
  <si>
    <t>NANDALAL GHOSH ,</t>
  </si>
  <si>
    <t>'IN30317320047892</t>
  </si>
  <si>
    <t>PRITHVIRAJ BOSE ,</t>
  </si>
  <si>
    <t>'IN30317320102096</t>
  </si>
  <si>
    <t>RASHMI DUGGAL ,</t>
  </si>
  <si>
    <t>'IN30023911861974</t>
  </si>
  <si>
    <t>RAJIV SEHGAL ,</t>
  </si>
  <si>
    <t>'IN30317320094233</t>
  </si>
  <si>
    <t>HARAVTAR SINGH ,</t>
  </si>
  <si>
    <t>'IN30317320033998</t>
  </si>
  <si>
    <t>ANIL MISHRA ,</t>
  </si>
  <si>
    <t>'IN30317320109723</t>
  </si>
  <si>
    <t>SIVABALAN KALAMUTHU ,</t>
  </si>
  <si>
    <t>'IN30317320079105</t>
  </si>
  <si>
    <t>DEEPTI AGARWAL ,</t>
  </si>
  <si>
    <t>'IN30290249792122</t>
  </si>
  <si>
    <t>KALIDINDI VSN RAJU ,</t>
  </si>
  <si>
    <t>'IN30317320086452</t>
  </si>
  <si>
    <t>DEEPAK MAGANALAL KARANI ,</t>
  </si>
  <si>
    <t>'IN30317320060887</t>
  </si>
  <si>
    <t>SARA KARAMCHANDANI ,</t>
  </si>
  <si>
    <t>'IN30317320087236</t>
  </si>
  <si>
    <t>K CHANDRASEKHARAN ,</t>
  </si>
  <si>
    <t>'IN30317320065704</t>
  </si>
  <si>
    <t>AJAY JAMBA ,</t>
  </si>
  <si>
    <t>'IN30115120238072</t>
  </si>
  <si>
    <t>K S KANTHIMATHI IYER ,</t>
  </si>
  <si>
    <t>'IN30317320027024</t>
  </si>
  <si>
    <t>JOHN VARUGHESE ,</t>
  </si>
  <si>
    <t>'1201090000145199</t>
  </si>
  <si>
    <t>SUBRAT KAR ,</t>
  </si>
  <si>
    <t>'IN30317320084170</t>
  </si>
  <si>
    <t>ARUN KUMAR JAGADEESAN NAIR ,</t>
  </si>
  <si>
    <t>'IN30317320080525</t>
  </si>
  <si>
    <t>C N RADHAKRISHNAN ,</t>
  </si>
  <si>
    <t>'IN30317320052896</t>
  </si>
  <si>
    <t>P V SUNDARAM ,</t>
  </si>
  <si>
    <t>'IN30317320032341</t>
  </si>
  <si>
    <t>SIVAPRASAD CHALAPATIRAO PEDDI ,</t>
  </si>
  <si>
    <t>'IN30317320067224</t>
  </si>
  <si>
    <t>GARGI CHUGH ,</t>
  </si>
  <si>
    <t>'IN30317320046381</t>
  </si>
  <si>
    <t>LOWELL DEEPSINGH WADAN ,</t>
  </si>
  <si>
    <t>'IN30317320026281</t>
  </si>
  <si>
    <t>DEVESH MATHUR ,</t>
  </si>
  <si>
    <t>'IN30317320109532</t>
  </si>
  <si>
    <t>DONALD MARIO DE SOUZA ,</t>
  </si>
  <si>
    <t>'IN30317320032616</t>
  </si>
  <si>
    <t>JESAL DESAI ,</t>
  </si>
  <si>
    <t>'IN30317320032114</t>
  </si>
  <si>
    <t>MUKUND NERURKAR ,</t>
  </si>
  <si>
    <t>'IN30317320095113</t>
  </si>
  <si>
    <t>'IN30317320043936</t>
  </si>
  <si>
    <t>KUMAR MOHAN ,</t>
  </si>
  <si>
    <t>'IN30302852444026</t>
  </si>
  <si>
    <t>SUNILKUMAR INDRABHUSHAN DUBE ,</t>
  </si>
  <si>
    <t>'IN30154953880409</t>
  </si>
  <si>
    <t>SANDEEP SITARAM SUTAR ,</t>
  </si>
  <si>
    <t>'00001409</t>
  </si>
  <si>
    <t>JANAK P SHAH ,</t>
  </si>
  <si>
    <t>'00001384</t>
  </si>
  <si>
    <t>BHARATBHAI N PAREKH ,</t>
  </si>
  <si>
    <t>'IN30048410427231</t>
  </si>
  <si>
    <t>USHA RAMESH SHUKLA ,</t>
  </si>
  <si>
    <t>'1201070000258589</t>
  </si>
  <si>
    <t>PRATIK NALINCHANDRA GANDHI ,</t>
  </si>
  <si>
    <t>'IN30317320062972</t>
  </si>
  <si>
    <t>RANVIR SINGH CHANDEL ,</t>
  </si>
  <si>
    <t>'IN30317320062403</t>
  </si>
  <si>
    <t>BLAISE JUDE PEREIRA ,</t>
  </si>
  <si>
    <t>'IN30317320034835</t>
  </si>
  <si>
    <t>CHANDER SHEKHAR SUD ,</t>
  </si>
  <si>
    <t>'IN30317320027442</t>
  </si>
  <si>
    <t>MOHAMADMEERAN SAHEB ,</t>
  </si>
  <si>
    <t>'IN30317320025561</t>
  </si>
  <si>
    <t>AMITAVA GHOSAL ,</t>
  </si>
  <si>
    <t>'IN30317320077693</t>
  </si>
  <si>
    <t>DEEPAK VISHNU RANADE ,</t>
  </si>
  <si>
    <t>'IN30317320053039</t>
  </si>
  <si>
    <t>SUSHIL KUMAR JAIN ,</t>
  </si>
  <si>
    <t>'IN30317320074109</t>
  </si>
  <si>
    <t>PRAKASH KANTH ,</t>
  </si>
  <si>
    <t>'IN30317320054488</t>
  </si>
  <si>
    <t>PURNA PAREEK ,</t>
  </si>
  <si>
    <t>'IN30317320026353</t>
  </si>
  <si>
    <t>WILFRED DSOUZA ,</t>
  </si>
  <si>
    <t>'IN30317320083128</t>
  </si>
  <si>
    <t>SIMON DEVARAJ ,</t>
  </si>
  <si>
    <t>'IN30317320032911</t>
  </si>
  <si>
    <t>SAURABH SAKSENA ,</t>
  </si>
  <si>
    <t>'IN30317320065552</t>
  </si>
  <si>
    <t>VIPIN CHANDRA PANDEY ,</t>
  </si>
  <si>
    <t>'IN30317320065448</t>
  </si>
  <si>
    <t>KUNDA N KIRPEKAR ,</t>
  </si>
  <si>
    <t>'IN30317320041043</t>
  </si>
  <si>
    <t>SHIV RANJAN SAHGAL ,</t>
  </si>
  <si>
    <t>'IN30317320051619</t>
  </si>
  <si>
    <t>JABA BOSE ,</t>
  </si>
  <si>
    <t>'IN30317320076563</t>
  </si>
  <si>
    <t>DAULAT RAM ,</t>
  </si>
  <si>
    <t>'IN30317320082297</t>
  </si>
  <si>
    <t>JAY BHAILALBHAI DESAI ,</t>
  </si>
  <si>
    <t>'IN30317320085915</t>
  </si>
  <si>
    <t>PARASNATH DEO ,</t>
  </si>
  <si>
    <t>'IN30021414359677</t>
  </si>
  <si>
    <t>PRASHANT PRAKASH ,</t>
  </si>
  <si>
    <t>'IN30302861460557</t>
  </si>
  <si>
    <t>GURBACHAN ARORA ,</t>
  </si>
  <si>
    <t>'IN30047642847565</t>
  </si>
  <si>
    <t>RAJENDRA SITARAM YADAV ,</t>
  </si>
  <si>
    <t>'IN30317320073163</t>
  </si>
  <si>
    <t>MEENA CHANDRAN ,</t>
  </si>
  <si>
    <t>'IN30317320051643</t>
  </si>
  <si>
    <t>VINEETA RAJEEV SRIVASTAVA ,</t>
  </si>
  <si>
    <t>'IN30317320027619</t>
  </si>
  <si>
    <t>USHA RAJAN ,</t>
  </si>
  <si>
    <t>'IN30317320098074</t>
  </si>
  <si>
    <t>NALIN DESAI ,</t>
  </si>
  <si>
    <t>'IN30317320037862</t>
  </si>
  <si>
    <t>DEEPALI MAHESH YADAV ,</t>
  </si>
  <si>
    <t>'IN30317320082842</t>
  </si>
  <si>
    <t>'IN30317320063096</t>
  </si>
  <si>
    <t>SUNITA MURLIDHAR ISSRANI ,</t>
  </si>
  <si>
    <t>'IN30317320057259</t>
  </si>
  <si>
    <t>SWATI ASHUTOSH JOSHI ,</t>
  </si>
  <si>
    <t>'IN30317320032448</t>
  </si>
  <si>
    <t>HARDIAL MATHARU ,</t>
  </si>
  <si>
    <t>'IN30317320083144</t>
  </si>
  <si>
    <t>ANIRUDH SHARMA ,</t>
  </si>
  <si>
    <t>'IN30317320030295</t>
  </si>
  <si>
    <t>RAJESH ATTLEE ,</t>
  </si>
  <si>
    <t>'IN30317320102053</t>
  </si>
  <si>
    <t>SRINIVASA DIKSHITULU A ,</t>
  </si>
  <si>
    <t>'IN30317320056519</t>
  </si>
  <si>
    <t>ASHISH KEKI DUBASH ,</t>
  </si>
  <si>
    <t>'IN30317320042136</t>
  </si>
  <si>
    <t>BIPUL DEKA ,</t>
  </si>
  <si>
    <t>'IN30317320027985</t>
  </si>
  <si>
    <t>NARESH VHAVLE PURUSHOTHAMA RAO ,</t>
  </si>
  <si>
    <t>'IN30317320087791</t>
  </si>
  <si>
    <t>SABU GANESAN AVANAN ,</t>
  </si>
  <si>
    <t>'IN30317320101296</t>
  </si>
  <si>
    <t>SUCHARITA SAHA ,</t>
  </si>
  <si>
    <t>'IN30317320108360</t>
  </si>
  <si>
    <t>ANISHA VALLI RAMAKRISHNAN ,</t>
  </si>
  <si>
    <t>'IN30317320033027</t>
  </si>
  <si>
    <t>KADIVETI SREEDHAR REDDY ,</t>
  </si>
  <si>
    <t>'IN30317320030238</t>
  </si>
  <si>
    <t>FLOYD MARCEL FERNANDES ,</t>
  </si>
  <si>
    <t>'IN30317320044175</t>
  </si>
  <si>
    <t>SHELU BUTANI ,</t>
  </si>
  <si>
    <t>'IN30317320088930</t>
  </si>
  <si>
    <t>MOHAN L KUNDVANI ,</t>
  </si>
  <si>
    <t>'IN30048413061319</t>
  </si>
  <si>
    <t>BIMAL DHAR ,</t>
  </si>
  <si>
    <t>'IN30317320050208</t>
  </si>
  <si>
    <t>KUNAL MANOHAR KARANI ,</t>
  </si>
  <si>
    <t>'IN30317320053292</t>
  </si>
  <si>
    <t>PRERNA KHAJURIA ,</t>
  </si>
  <si>
    <t>'IN30317320028982</t>
  </si>
  <si>
    <t>KISHINCHAND RAMCHAND LUDHANI ,</t>
  </si>
  <si>
    <t>'IN30317320050562</t>
  </si>
  <si>
    <t>DEBALINA ROUTH ,</t>
  </si>
  <si>
    <t>'IN30115128239988</t>
  </si>
  <si>
    <t>HARRISON ALBERT ,</t>
  </si>
  <si>
    <t>'IN30177417227487</t>
  </si>
  <si>
    <t>SHILPA MATHEW ,</t>
  </si>
  <si>
    <t>'IN30317320056527</t>
  </si>
  <si>
    <t>NITESH BANSAL ,</t>
  </si>
  <si>
    <t>'IN30317320034992</t>
  </si>
  <si>
    <t>MAHESH N JHALA ,</t>
  </si>
  <si>
    <t>'IN30317320027848</t>
  </si>
  <si>
    <t>TARU HEMENDRA SHAH ,</t>
  </si>
  <si>
    <t>'IN30317320044433</t>
  </si>
  <si>
    <t>SAROJINI KISHINCHAND JHAM ,</t>
  </si>
  <si>
    <t>'IN30317320062905</t>
  </si>
  <si>
    <t>SACHANAND SUGNOMAL MANWANI ,</t>
  </si>
  <si>
    <t>'IN30317320032745</t>
  </si>
  <si>
    <t>DHARMARAJAN.H ,</t>
  </si>
  <si>
    <t>'IN30317320079121</t>
  </si>
  <si>
    <t>MOHIT DAS ,</t>
  </si>
  <si>
    <t>'IN30317320042925</t>
  </si>
  <si>
    <t>CHANDAMITA MECH ,</t>
  </si>
  <si>
    <t>'IN30317320057613</t>
  </si>
  <si>
    <t>NILENDRA DESHPANDE ,</t>
  </si>
  <si>
    <t>'IN30115123620713</t>
  </si>
  <si>
    <t>HASMUKHBHAI SUTHAR ,</t>
  </si>
  <si>
    <t>'IN30317320032405</t>
  </si>
  <si>
    <t>JAYESH DAVE ,</t>
  </si>
  <si>
    <t>'IN30317320031402</t>
  </si>
  <si>
    <t>KARAN MUKESH SHAH ,</t>
  </si>
  <si>
    <t>'IN30317320051065</t>
  </si>
  <si>
    <t>PURVA GUPTA ,</t>
  </si>
  <si>
    <t>'IN30317320017289</t>
  </si>
  <si>
    <t>SUNDARA RAMAN THIAGARAJAN ,</t>
  </si>
  <si>
    <t>'IN30317320033859</t>
  </si>
  <si>
    <t>VIKRAM M PATEL ,</t>
  </si>
  <si>
    <t>'IN30317320031988</t>
  </si>
  <si>
    <t>KRISHNAMURTHY SAIRAM ,</t>
  </si>
  <si>
    <t>'IN30317320112384</t>
  </si>
  <si>
    <t>SIVASWAMY IYER RAMAKRISHNAN ,</t>
  </si>
  <si>
    <t>'IN30317320113607</t>
  </si>
  <si>
    <t>GOPAL CHANDRA MAZUMDAR ,</t>
  </si>
  <si>
    <t>'IN30047643364014</t>
  </si>
  <si>
    <t>SUBRAMANIAM SEETHARAMAN ,</t>
  </si>
  <si>
    <t>'IN30317320031398</t>
  </si>
  <si>
    <t>ANANTHA NARAYANAN PUTHUCODE SUBRAMANIAN ,</t>
  </si>
  <si>
    <t>'IN30317320040946</t>
  </si>
  <si>
    <t>PASCAL DSOUZA ,</t>
  </si>
  <si>
    <t>'IN30317320061349</t>
  </si>
  <si>
    <t>ASHA ELHENCE ,</t>
  </si>
  <si>
    <t>'IN30317320110908</t>
  </si>
  <si>
    <t>GEETA RAMAKRISHNAN ,</t>
  </si>
  <si>
    <t>'IN30317320073243</t>
  </si>
  <si>
    <t>SANJIV PABRAI ,</t>
  </si>
  <si>
    <t>'IN30317320032472</t>
  </si>
  <si>
    <t>SUNITA KHUBCHANDANI ,</t>
  </si>
  <si>
    <t>'IN30317320047606</t>
  </si>
  <si>
    <t>SRIKANTH PILLA ,</t>
  </si>
  <si>
    <t>'IN30317320047108</t>
  </si>
  <si>
    <t>SASHI SAGAR ,</t>
  </si>
  <si>
    <t>'IN30317320040163</t>
  </si>
  <si>
    <t>VAISHALI AJAY KULKARNI ,</t>
  </si>
  <si>
    <t>'IN30317320049648</t>
  </si>
  <si>
    <t>SUNIL MATHEW ,</t>
  </si>
  <si>
    <t>'IN30317320091554</t>
  </si>
  <si>
    <t>SUKESH AMBIKESAN ,</t>
  </si>
  <si>
    <t>'IN30317320047307</t>
  </si>
  <si>
    <t>SWAPNA BEBORTA ,</t>
  </si>
  <si>
    <t>'IN30317320065569</t>
  </si>
  <si>
    <t>BHAGWANT KENI ,</t>
  </si>
  <si>
    <t>'IN30317320043008</t>
  </si>
  <si>
    <t>VARSHA BOHRE ,</t>
  </si>
  <si>
    <t>'IN30317320040180</t>
  </si>
  <si>
    <t>JAGDISH N IYER ,</t>
  </si>
  <si>
    <t>'IN30317320037959</t>
  </si>
  <si>
    <t>SANJAY SOOD ,</t>
  </si>
  <si>
    <t>'IN30317320057857</t>
  </si>
  <si>
    <t>DHARMENDRA LAKHANI ,</t>
  </si>
  <si>
    <t>'IN30317320054033</t>
  </si>
  <si>
    <t>JITENDRA K ACHAREKAR ,</t>
  </si>
  <si>
    <t>'IN30317320045696</t>
  </si>
  <si>
    <t>KAIZAD SAM BHACKA ,</t>
  </si>
  <si>
    <t>'IN30317320075415</t>
  </si>
  <si>
    <t>KRISHNAMURTHY GANESH ,</t>
  </si>
  <si>
    <t>'IN30317320058286</t>
  </si>
  <si>
    <t>KANCHAN MURLIDHAR ISSRANI ,</t>
  </si>
  <si>
    <t>'IN30317320033369</t>
  </si>
  <si>
    <t>AJIT JOE POTHEN ,</t>
  </si>
  <si>
    <t>'IN30154935232948</t>
  </si>
  <si>
    <t>ALOK NANDA ,</t>
  </si>
  <si>
    <t>'00001431</t>
  </si>
  <si>
    <t>MR MANGALSINH JADEJA ,</t>
  </si>
  <si>
    <t>'IN30317320065171</t>
  </si>
  <si>
    <t>VIKRAM RASIKLAL SHAH ,</t>
  </si>
  <si>
    <t>'IN30317320040219</t>
  </si>
  <si>
    <t>NEHA SEHGAL GROVER ,</t>
  </si>
  <si>
    <t>'IN30317320073018</t>
  </si>
  <si>
    <t>HEENA VISHAL KOTHARY ,</t>
  </si>
  <si>
    <t>'IN30317320067755</t>
  </si>
  <si>
    <t>KAMAL PURI ,</t>
  </si>
  <si>
    <t>'IN30317320050618</t>
  </si>
  <si>
    <t>SANJEEV NANDA ,</t>
  </si>
  <si>
    <t>'IN30317320078766</t>
  </si>
  <si>
    <t>ALTAF JAFFER TAPIA ,</t>
  </si>
  <si>
    <t>'IN30317320028749</t>
  </si>
  <si>
    <t>MAHENDAR ASARPOTA ,</t>
  </si>
  <si>
    <t>'IN30317320070069</t>
  </si>
  <si>
    <t>BHATT PARAG PRABODHBHAI ,</t>
  </si>
  <si>
    <t>'IN30317320101253</t>
  </si>
  <si>
    <t>SUMIT KUMAR ,</t>
  </si>
  <si>
    <t>'IN30317320071877</t>
  </si>
  <si>
    <t>WILLIAM MANUEL COUTINHO ,</t>
  </si>
  <si>
    <t>'IN30317320081840</t>
  </si>
  <si>
    <t>PRADIP SHIVRAM NAIK ,</t>
  </si>
  <si>
    <t>'IN30317320066666</t>
  </si>
  <si>
    <t>AMEET ASHOK HUNDEKARI ,</t>
  </si>
  <si>
    <t>'IN30317320094102</t>
  </si>
  <si>
    <t>IKRAM AHMAD KIDWAI ,</t>
  </si>
  <si>
    <t>'IN30317320055526</t>
  </si>
  <si>
    <t>RAJESH C BHAGAT ,</t>
  </si>
  <si>
    <t>'IN30317320091886</t>
  </si>
  <si>
    <t>SANJAY MANSINGH ,</t>
  </si>
  <si>
    <t>'IN30317320091634</t>
  </si>
  <si>
    <t>MOHAN VENKATA KRISHNA MADHURAKAVI ,</t>
  </si>
  <si>
    <t>'IN30317320042503</t>
  </si>
  <si>
    <t>ANINDYA NANDI ,</t>
  </si>
  <si>
    <t>'IN30317320042917</t>
  </si>
  <si>
    <t>AVINASH BHARGAVA ,</t>
  </si>
  <si>
    <t>'IN30115125719032</t>
  </si>
  <si>
    <t>SUNIL KUMAR NIGAM ,</t>
  </si>
  <si>
    <t>'IN30115127187587</t>
  </si>
  <si>
    <t>NIYATI ANAND NATHWANI ,</t>
  </si>
  <si>
    <t>'1202770000038223</t>
  </si>
  <si>
    <t>RAJESH BHALOTIA ,</t>
  </si>
  <si>
    <t>'IN30015910076752</t>
  </si>
  <si>
    <t>CHETAN R SHAH ,</t>
  </si>
  <si>
    <t>'IN30327010783799</t>
  </si>
  <si>
    <t>ZAHEER AKRAM ANSARI ,</t>
  </si>
  <si>
    <t>'IN30021412423158</t>
  </si>
  <si>
    <t>AJAY BHAGWANDAS KARANI ,</t>
  </si>
  <si>
    <t>'IN30317320060637</t>
  </si>
  <si>
    <t>MANIKANDAN VENKADA RAMANAN ,</t>
  </si>
  <si>
    <t>'IN30317320081815</t>
  </si>
  <si>
    <t>SHEENA CHUG ,</t>
  </si>
  <si>
    <t>'IN30317320060782</t>
  </si>
  <si>
    <t>ANNE VINNY ,</t>
  </si>
  <si>
    <t>'IN30317320092741</t>
  </si>
  <si>
    <t>ANIL VIJAISINH ANGRE ,</t>
  </si>
  <si>
    <t>'IN30317320091144</t>
  </si>
  <si>
    <t>VAISHALI ABHAY NAFDE ,</t>
  </si>
  <si>
    <t>'IN30317320090117</t>
  </si>
  <si>
    <t>DINANATH CHIDAMBER NANDANWAD ,</t>
  </si>
  <si>
    <t>'IN30317320032333</t>
  </si>
  <si>
    <t>ASHOK KOLASKAR ,</t>
  </si>
  <si>
    <t>'IN30317320102981</t>
  </si>
  <si>
    <t>KAMAL MANOHAR VASANDANI ,</t>
  </si>
  <si>
    <t>'IN30317320089797</t>
  </si>
  <si>
    <t>JASPREET KAUR GOURI ,</t>
  </si>
  <si>
    <t>'IN30317320090658</t>
  </si>
  <si>
    <t>RUCHIRA RAHUL SAWANT ,</t>
  </si>
  <si>
    <t>'IN30317320042941</t>
  </si>
  <si>
    <t>VIVEK JOSHI ,</t>
  </si>
  <si>
    <t>'IN30317320042835</t>
  </si>
  <si>
    <t>PRATIMA N SHAH ,</t>
  </si>
  <si>
    <t>'IN30317320093118</t>
  </si>
  <si>
    <t>SRIVATS SRINIVASAN ,</t>
  </si>
  <si>
    <t>'IN30317320089756</t>
  </si>
  <si>
    <t>SHANTHI ,</t>
  </si>
  <si>
    <t>'IN30317320100767</t>
  </si>
  <si>
    <t>VINOD KONCHADA ,</t>
  </si>
  <si>
    <t>'IN30317320052003</t>
  </si>
  <si>
    <t>C ALAGIRI ,</t>
  </si>
  <si>
    <t>'IN30317320048973</t>
  </si>
  <si>
    <t>MORAL NATALIA ALMEIDA ,</t>
  </si>
  <si>
    <t>'IN30317320052907</t>
  </si>
  <si>
    <t>RAMESH KUMAR CHOUDHARY ,</t>
  </si>
  <si>
    <t>'IN30317320085468</t>
  </si>
  <si>
    <t>YOGESH GANDHI ,</t>
  </si>
  <si>
    <t>'IN30317320107694</t>
  </si>
  <si>
    <t>ASHLEY ELIAS PEREIRA ,</t>
  </si>
  <si>
    <t>'IN30317320095806</t>
  </si>
  <si>
    <t>RAHUL M PANDE ,</t>
  </si>
  <si>
    <t>'IN30317320084651</t>
  </si>
  <si>
    <t>SAMEER JAYANT TERDALKAR ,</t>
  </si>
  <si>
    <t>'IN30317320067595</t>
  </si>
  <si>
    <t>BROTIN MUHURI ,</t>
  </si>
  <si>
    <t>'IN30317320056498</t>
  </si>
  <si>
    <t>NEELAM NARENDRA PENTA ,</t>
  </si>
  <si>
    <t>'IN30317320100687</t>
  </si>
  <si>
    <t>SHOBHA TOLANI ,</t>
  </si>
  <si>
    <t>'IN30317320077450</t>
  </si>
  <si>
    <t>RYAN GOMES ,</t>
  </si>
  <si>
    <t>'IN30317320105377</t>
  </si>
  <si>
    <t>AMYN BAHADURALI VIRANI ,</t>
  </si>
  <si>
    <t>'IN30317320038855</t>
  </si>
  <si>
    <t>SANTOSH KASHINATH SURE ,</t>
  </si>
  <si>
    <t>'IN30317320053006</t>
  </si>
  <si>
    <t>KAMALKUMAR R NARIANI ,</t>
  </si>
  <si>
    <t>'IN30317320094469</t>
  </si>
  <si>
    <t>DAVINDER KAUR ,</t>
  </si>
  <si>
    <t>'IN30317320048730</t>
  </si>
  <si>
    <t>SATHISH KUMAR RAVICHANDRAN ,</t>
  </si>
  <si>
    <t>'IN30317320091819</t>
  </si>
  <si>
    <t>SUNIL EKNATH KHADYE ,</t>
  </si>
  <si>
    <t>'IN30317320099920</t>
  </si>
  <si>
    <t>SHIVY BHASIN ,</t>
  </si>
  <si>
    <t>'IN30317320059939</t>
  </si>
  <si>
    <t>AJAY KUMAR SAH ,</t>
  </si>
  <si>
    <t>'IN30317320088270</t>
  </si>
  <si>
    <t>GAUTAM RAMACHANDRAN ,</t>
  </si>
  <si>
    <t>'IN30317320103785</t>
  </si>
  <si>
    <t>KUNDAN CHANDRAKANT PATEL ,</t>
  </si>
  <si>
    <t>'IN30317320103953</t>
  </si>
  <si>
    <t>SHAH JAYESH MANUBHAI ,</t>
  </si>
  <si>
    <t>'IN30317320101809</t>
  </si>
  <si>
    <t>SAMIR RAMESH PATEL ,</t>
  </si>
  <si>
    <t>'IN30317320053014</t>
  </si>
  <si>
    <t>DINESH KUMAR CHOUDHARY ,</t>
  </si>
  <si>
    <t>'IN30317320072322</t>
  </si>
  <si>
    <t>GURUNATH H NAYAK ,</t>
  </si>
  <si>
    <t>'IN30317320115936</t>
  </si>
  <si>
    <t>NEERAJ MADHOK ,</t>
  </si>
  <si>
    <t>'IN30317320046357</t>
  </si>
  <si>
    <t>VIJAY SHAH ,</t>
  </si>
  <si>
    <t>'IN30317320108548</t>
  </si>
  <si>
    <t>SUBRAMANIAN KRISHNA MOORTHY ,</t>
  </si>
  <si>
    <t>'IN30317320043379</t>
  </si>
  <si>
    <t>SUMEET WADHWA ,</t>
  </si>
  <si>
    <t>'IN30317320057267</t>
  </si>
  <si>
    <t>ALEXINHO SAUDE OSWALD MORAES ,</t>
  </si>
  <si>
    <t>'IN30317320041141</t>
  </si>
  <si>
    <t>PANKAJ KATHURIA ,</t>
  </si>
  <si>
    <t>'IN30317320106361</t>
  </si>
  <si>
    <t>ROHIT BHANDARI ,</t>
  </si>
  <si>
    <t>'IN30317320109557</t>
  </si>
  <si>
    <t>NEERAJ MANMOHAN BHUSHAN ,</t>
  </si>
  <si>
    <t>'IN30317320061381</t>
  </si>
  <si>
    <t>SMRITI TANEJA BHUSHAN ,</t>
  </si>
  <si>
    <t>'IN30317320092266</t>
  </si>
  <si>
    <t>SURYA LAKSHMI NANDYALA ,</t>
  </si>
  <si>
    <t>'IN30317320050021</t>
  </si>
  <si>
    <t>RAJARAMAN KRISHNAMIRTHAM ,</t>
  </si>
  <si>
    <t>'IN30317320105344</t>
  </si>
  <si>
    <t>RAMESH PRASAD SINGH ,</t>
  </si>
  <si>
    <t>'IN30317320087244</t>
  </si>
  <si>
    <t>PREETI JOSHI ,</t>
  </si>
  <si>
    <t>'IN30317320061951</t>
  </si>
  <si>
    <t>NARINDER PAL SINGH AHUJA ,</t>
  </si>
  <si>
    <t>'IN30317320058796</t>
  </si>
  <si>
    <t>PAUL JOSEPH KUNNAMPILLY ,</t>
  </si>
  <si>
    <t>'IN30317320040536</t>
  </si>
  <si>
    <t>PROBAL KUMAR BHATTACHARYA ,</t>
  </si>
  <si>
    <t>'IN30317320050185</t>
  </si>
  <si>
    <t>SHAILENDRA CHAUDHARI ,</t>
  </si>
  <si>
    <t>'IN30317320083281</t>
  </si>
  <si>
    <t>DEEPAK GOEL ,</t>
  </si>
  <si>
    <t>'IN30317320097668</t>
  </si>
  <si>
    <t>JIGNA DESAI ,</t>
  </si>
  <si>
    <t>'IN30317320049744</t>
  </si>
  <si>
    <t>NISHA MAHAJAN ,</t>
  </si>
  <si>
    <t>'IN30317320042415</t>
  </si>
  <si>
    <t>GOPALA KRISHNAN THYAGARAM ,</t>
  </si>
  <si>
    <t>'IN30317320065219</t>
  </si>
  <si>
    <t>PARVEEN KUMAR MEHTA ,</t>
  </si>
  <si>
    <t>'IN30317320042894</t>
  </si>
  <si>
    <t>RAJENDRA D JADHAV ,</t>
  </si>
  <si>
    <t>'IN30317320036530</t>
  </si>
  <si>
    <t>A C RAVINDHRANATH ,</t>
  </si>
  <si>
    <t>'IN30317320063107</t>
  </si>
  <si>
    <t>DINESH BALKRISHANA GANDHI ,</t>
  </si>
  <si>
    <t>'IN30048410533774</t>
  </si>
  <si>
    <t>DEEPAK JAYSUKHRAI MEHTA ,</t>
  </si>
  <si>
    <t>'IN30317320102070</t>
  </si>
  <si>
    <t>DEEPAK BHARDWAJ ,</t>
  </si>
  <si>
    <t>'IN30317320087285</t>
  </si>
  <si>
    <t>RADHAKRISHNAN THODUKATTIL ,</t>
  </si>
  <si>
    <t>'IN30317320048721</t>
  </si>
  <si>
    <t>JISHNU SHARMA ,</t>
  </si>
  <si>
    <t>'IN30317320030748</t>
  </si>
  <si>
    <t>JAGDISH PUTTU RAO ,</t>
  </si>
  <si>
    <t>'IN30317320090762</t>
  </si>
  <si>
    <t>SAGAR SUHAS KULKARNI ,</t>
  </si>
  <si>
    <t>'IN30317320074490</t>
  </si>
  <si>
    <t>KAUSHIK RAJA ,</t>
  </si>
  <si>
    <t>'IN30317320030166</t>
  </si>
  <si>
    <t>AMISH RAJNIKANT BHATT ,</t>
  </si>
  <si>
    <t>'IN30317320028636</t>
  </si>
  <si>
    <t>ABDUL KADIR MANEGAR ,</t>
  </si>
  <si>
    <t>'IN30317320031339</t>
  </si>
  <si>
    <t>DALE ANTHONY REILLY ,</t>
  </si>
  <si>
    <t>'IN30317320063885</t>
  </si>
  <si>
    <t>JASBIR SINGH ,</t>
  </si>
  <si>
    <t>'IN30317320030756</t>
  </si>
  <si>
    <t>DEVANG RAMANLAL DESAI ,</t>
  </si>
  <si>
    <t>'IN30317320055001</t>
  </si>
  <si>
    <t>ASHWINI BHATNAGAR ,</t>
  </si>
  <si>
    <t>'IN30317320082301</t>
  </si>
  <si>
    <t>DEVARAJ BAUL ,</t>
  </si>
  <si>
    <t>'IN30317320053241</t>
  </si>
  <si>
    <t>AYUB MOHAMED BHAI BAHRAINWALA ,</t>
  </si>
  <si>
    <t>'IN30317320054025</t>
  </si>
  <si>
    <t>RAJESH KESAVAN MENON ,</t>
  </si>
  <si>
    <t>'IN30317320060477</t>
  </si>
  <si>
    <t>AJAY JAYANTILAL RUPAREL ,</t>
  </si>
  <si>
    <t>'IN30317320102641</t>
  </si>
  <si>
    <t>RAVINDRA DESHMUKH ,</t>
  </si>
  <si>
    <t>'IN30023911903362</t>
  </si>
  <si>
    <t>SAJIMON BABY ,</t>
  </si>
  <si>
    <t>'IN30317320091739</t>
  </si>
  <si>
    <t>BIJU K POTHEN ,</t>
  </si>
  <si>
    <t>'IN30317320050013</t>
  </si>
  <si>
    <t>LAKSHMINARAYANAN RADHAKRISHNAN ,</t>
  </si>
  <si>
    <t>'IN30317320053573</t>
  </si>
  <si>
    <t>HARSHAD RAMNIKLAL PATRAWALA ,</t>
  </si>
  <si>
    <t>'IN30317320098066</t>
  </si>
  <si>
    <t>NEIL DSILVA ,</t>
  </si>
  <si>
    <t>'IN30302853052299</t>
  </si>
  <si>
    <t>SHAILESH GUPTA ,</t>
  </si>
  <si>
    <t>'IN30317320059328</t>
  </si>
  <si>
    <t>RAYAR VIJAYAKUMAR ,</t>
  </si>
  <si>
    <t>'IN30317320028433</t>
  </si>
  <si>
    <t>JATIN HIROO BADLANI ,</t>
  </si>
  <si>
    <t>'IN30317320089789</t>
  </si>
  <si>
    <t>SHALLU DHIR ,</t>
  </si>
  <si>
    <t>'1203080000004608</t>
  </si>
  <si>
    <t>AHSAN JAMIL JAFRI ,</t>
  </si>
  <si>
    <t>'IN30317320054210</t>
  </si>
  <si>
    <t>EKTA KAMLESH PATEL ,</t>
  </si>
  <si>
    <t>'IN30317320046293</t>
  </si>
  <si>
    <t>MEENAKSHI GAUR ,</t>
  </si>
  <si>
    <t>'IN30317320087507</t>
  </si>
  <si>
    <t>ILANGOVAN KARUPIAH ,</t>
  </si>
  <si>
    <t>'IN30317320031710</t>
  </si>
  <si>
    <t>PATEL DILIPBHAI BHIKHABHAI ,</t>
  </si>
  <si>
    <t>'IN30154935342188</t>
  </si>
  <si>
    <t>BRATINDRA SARAN SANYAL ,</t>
  </si>
  <si>
    <t>'IN30317320065823</t>
  </si>
  <si>
    <t>DHAVAL RAMNIKLAL TANNA ,</t>
  </si>
  <si>
    <t>'IN30317320063828</t>
  </si>
  <si>
    <t>NARENDRAKUMAR VRUNDAVANDAS TANNA ,</t>
  </si>
  <si>
    <t>'IN30317320031785</t>
  </si>
  <si>
    <t>DEVESH KUMAR SHARMA ,</t>
  </si>
  <si>
    <t>'IN30115124661083</t>
  </si>
  <si>
    <t>ALAPATI SATYANARAYANA RAHUL ,</t>
  </si>
  <si>
    <t>'IN30060110026650</t>
  </si>
  <si>
    <t>SUBRAMANYAN RAMCHANDRAN ,</t>
  </si>
  <si>
    <t>'IN30302853813666</t>
  </si>
  <si>
    <t>HARESH SHAKRALAL PATEL ,</t>
  </si>
  <si>
    <t>'IN30302852690557</t>
  </si>
  <si>
    <t>RAJAN SHARMA ,</t>
  </si>
  <si>
    <t>'IN30290247719992</t>
  </si>
  <si>
    <t>JITENDRA LILADHAR NAGDA ,</t>
  </si>
  <si>
    <t>'IN30317320053838</t>
  </si>
  <si>
    <t>LUDMILLA MARIA KAPITANOVA ,</t>
  </si>
  <si>
    <t>'IN30023912507084</t>
  </si>
  <si>
    <t>AYJAZ HUSAIN ABDULLA SHEIKH ,</t>
  </si>
  <si>
    <t>'IN30317320042827</t>
  </si>
  <si>
    <t>SIDHARTH BHANOT ,</t>
  </si>
  <si>
    <t>'IN30317320045758</t>
  </si>
  <si>
    <t>NISHITA RAHUL MANKAD ,</t>
  </si>
  <si>
    <t>'IN30317320105631</t>
  </si>
  <si>
    <t>ANANYA BASU ,</t>
  </si>
  <si>
    <t>'IN30317320065577</t>
  </si>
  <si>
    <t>AJAY KUMAR GIRI ,</t>
  </si>
  <si>
    <t>'IN30317320060313</t>
  </si>
  <si>
    <t>SYED AUSAF HUSAIN ABIDI ,</t>
  </si>
  <si>
    <t>'IN30317320042474</t>
  </si>
  <si>
    <t>CHANDAN CHATTOPADHYAY ,</t>
  </si>
  <si>
    <t>'IN30317320062245</t>
  </si>
  <si>
    <t>B RAJAGOPALAN ,</t>
  </si>
  <si>
    <t>'IN30290247844876</t>
  </si>
  <si>
    <t>VENKATA RAMAYYA NANDURI ,</t>
  </si>
  <si>
    <t>'IN30317320058712</t>
  </si>
  <si>
    <t>SUMANGLA JACOB ,</t>
  </si>
  <si>
    <t>'IN30317320066264</t>
  </si>
  <si>
    <t>JAMES MAXIM PETER MENDONCA ,</t>
  </si>
  <si>
    <t>'IN30317320054236</t>
  </si>
  <si>
    <t>SWARAJ SUNILKUMAR DUBE ,</t>
  </si>
  <si>
    <t>'IN30317320088964</t>
  </si>
  <si>
    <t>SANDEEP GIROTRA ,</t>
  </si>
  <si>
    <t>'IN30317320108923</t>
  </si>
  <si>
    <t>MOHIT SINGH RANA ,</t>
  </si>
  <si>
    <t>'IN30317320092776</t>
  </si>
  <si>
    <t>YATIN MANHARLAL DESAI ,</t>
  </si>
  <si>
    <t>'IN30317320062825</t>
  </si>
  <si>
    <t>KRISHNA PRASAD KONAKANDLA ,</t>
  </si>
  <si>
    <t>'IN30317320105109</t>
  </si>
  <si>
    <t>ROGACIANO ANTHONY VAZ ,</t>
  </si>
  <si>
    <t>'IN30317320079412</t>
  </si>
  <si>
    <t>TARUN GUPTA ,</t>
  </si>
  <si>
    <t>'00001448</t>
  </si>
  <si>
    <t>R M MURUGAPPAN ,</t>
  </si>
  <si>
    <t>'00001426</t>
  </si>
  <si>
    <t>MANOHAR LAL JOSHI ,</t>
  </si>
  <si>
    <t>'IN30036022367392</t>
  </si>
  <si>
    <t>FAKHRUDDIN JIWA ALI LULIA ,</t>
  </si>
  <si>
    <t>'IN30047642050712</t>
  </si>
  <si>
    <t>CHACKO JACOB ,</t>
  </si>
  <si>
    <t>'1203150000167325</t>
  </si>
  <si>
    <t>PUSHPABEN JAYANTILAL SHAH ,</t>
  </si>
  <si>
    <t>'IN30317320082289</t>
  </si>
  <si>
    <t>GOVIND CHOUDHARY ,</t>
  </si>
  <si>
    <t>'IN30317320074449</t>
  </si>
  <si>
    <t>LAKSHMI SARMA ,</t>
  </si>
  <si>
    <t>'IN30317320089174</t>
  </si>
  <si>
    <t>NIKHIL BHARDWAJ ,</t>
  </si>
  <si>
    <t>'IN30317320045645</t>
  </si>
  <si>
    <t>C PRADEEP KUMAR ,</t>
  </si>
  <si>
    <t>'IN30317320085450</t>
  </si>
  <si>
    <t>SUDHANSU SEKHAR NAYAK ,</t>
  </si>
  <si>
    <t>'IN30317320096542</t>
  </si>
  <si>
    <t>PAMMI KULASEKAR ,</t>
  </si>
  <si>
    <t>'IN30317320068231</t>
  </si>
  <si>
    <t>SURESH MENAKATH ,</t>
  </si>
  <si>
    <t>'IN30317320079599</t>
  </si>
  <si>
    <t>ANUPAM SHARMA ,</t>
  </si>
  <si>
    <t>'IN30317320077183</t>
  </si>
  <si>
    <t>MUNIRA MOHAMADI BAHRAINWALA ,</t>
  </si>
  <si>
    <t>'IN30317320031355</t>
  </si>
  <si>
    <t>NIKHIL KUMAR R GANDHI ,</t>
  </si>
  <si>
    <t>'IN30317320094135</t>
  </si>
  <si>
    <t>KISHORE KUMAR NARAINDAS ASARPOTA ,</t>
  </si>
  <si>
    <t>'IN30317320084090</t>
  </si>
  <si>
    <t>PIYUSH PANWAR ,</t>
  </si>
  <si>
    <t>'IN30317320057849</t>
  </si>
  <si>
    <t>DILEEP GOPALAKRISHNA PILLAI ,</t>
  </si>
  <si>
    <t>'IN30317320039479</t>
  </si>
  <si>
    <t>VIRESHKUMAR M SHAH ,</t>
  </si>
  <si>
    <t>'IN30317320076145</t>
  </si>
  <si>
    <t>RAJENDRAKUMAR SOMABHAI PATEL ,</t>
  </si>
  <si>
    <t>'IN30317320072435</t>
  </si>
  <si>
    <t>SOWMYA LAKSHMI SANKAR ,</t>
  </si>
  <si>
    <t>'IN30021410096739</t>
  </si>
  <si>
    <t>ANIL ATU HINGORANI ,</t>
  </si>
  <si>
    <t>'IN30317320029766</t>
  </si>
  <si>
    <t>JALPA SUDHIR MEHTA ,</t>
  </si>
  <si>
    <t>'IN30317320095898</t>
  </si>
  <si>
    <t>DEEPTI ASHVIN PAREKH ,</t>
  </si>
  <si>
    <t>'IN30317320055518</t>
  </si>
  <si>
    <t>T RAMCHANDRA REDDY ,</t>
  </si>
  <si>
    <t>'IN30317320041184</t>
  </si>
  <si>
    <t>SUNDARESAN JAYANTHINATHAPURAM SUBRAMANIAN ,</t>
  </si>
  <si>
    <t>'IN30317320058858</t>
  </si>
  <si>
    <t>VISHAL AJITBHAI SHAH ,</t>
  </si>
  <si>
    <t>'IN30317320036521</t>
  </si>
  <si>
    <t>SWATI SHANKAR SIWAL ,</t>
  </si>
  <si>
    <t>'IN30317320084153</t>
  </si>
  <si>
    <t>TANMAY S BAGADE ,</t>
  </si>
  <si>
    <t>'IN30317320077724</t>
  </si>
  <si>
    <t>AAREFA TAHER FAKHRI ,</t>
  </si>
  <si>
    <t>'IN30317320066060</t>
  </si>
  <si>
    <t>ANAND KRISHNAMURTHI VENKAT ,</t>
  </si>
  <si>
    <t>'IN30317320113408</t>
  </si>
  <si>
    <t>RISHI PAL SAINI ,</t>
  </si>
  <si>
    <t>'IN30317320030375</t>
  </si>
  <si>
    <t>'IN30045014415753</t>
  </si>
  <si>
    <t>ASEEM AHUJA ,</t>
  </si>
  <si>
    <t>'IN30115120346594</t>
  </si>
  <si>
    <t>CHANDRA KESAVARAO BODI ,</t>
  </si>
  <si>
    <t>'IN30267933081840</t>
  </si>
  <si>
    <t>DURRIYAH ZOHER KAKAJIWALA ,</t>
  </si>
  <si>
    <t>'IN30154955533337</t>
  </si>
  <si>
    <t>JAYANT DHAMANMAL GANDHI ,</t>
  </si>
  <si>
    <t>'IN30317320102455</t>
  </si>
  <si>
    <t>RAGINI AMAR SHAH ,</t>
  </si>
  <si>
    <t>'IN30317320084188</t>
  </si>
  <si>
    <t>SAURABH MITRA ,</t>
  </si>
  <si>
    <t>'IN30317320078292</t>
  </si>
  <si>
    <t>PRATIMA C DAVE ,</t>
  </si>
  <si>
    <t>'IN30317320100695</t>
  </si>
  <si>
    <t>K V MEENAKSHISUNDARAM ,</t>
  </si>
  <si>
    <t>'IN30317320114835</t>
  </si>
  <si>
    <t>MOHIT SHARMA ,</t>
  </si>
  <si>
    <t>'IN30317320065294</t>
  </si>
  <si>
    <t>DARRYL RODRIGUES ,</t>
  </si>
  <si>
    <t>'IN30317320055010</t>
  </si>
  <si>
    <t>SUMATHI SENTHIL KUMAR ,</t>
  </si>
  <si>
    <t>'IN30317320076153</t>
  </si>
  <si>
    <t>MOHAMMED SALIMUDDIN ,</t>
  </si>
  <si>
    <t>'IN30317320029715</t>
  </si>
  <si>
    <t>JAYALAKSHMI SURESH BHAT ,</t>
  </si>
  <si>
    <t>'IN30317320062399</t>
  </si>
  <si>
    <t>KRISHANU LAHIRI ,</t>
  </si>
  <si>
    <t>'IN30317320064613</t>
  </si>
  <si>
    <t>KARAN KHANNA ,</t>
  </si>
  <si>
    <t>'IN30317320065681</t>
  </si>
  <si>
    <t>POONAM HITESH SANGHANI ,</t>
  </si>
  <si>
    <t>'IN30317320095662</t>
  </si>
  <si>
    <t>VIMAL SARANG ,</t>
  </si>
  <si>
    <t>'IN30302854823086</t>
  </si>
  <si>
    <t>HARISH DAMODAR ,</t>
  </si>
  <si>
    <t>'IN30317320083136</t>
  </si>
  <si>
    <t>ANTHONY SAVIO BARRETTO ,</t>
  </si>
  <si>
    <t>'IN30317320028530</t>
  </si>
  <si>
    <t>BAKIR TAHER DAUD ,</t>
  </si>
  <si>
    <t>'IN30317320065155</t>
  </si>
  <si>
    <t>CODANGUDI KRISHNAMURTHY BALASUBRAMANIAN ,</t>
  </si>
  <si>
    <t>'IN30317320042499</t>
  </si>
  <si>
    <t>DEVINDER KUMAR ,</t>
  </si>
  <si>
    <t>'IN30317320028845</t>
  </si>
  <si>
    <t>GILBERT BABU LAZARUS ,</t>
  </si>
  <si>
    <t>'IN30317320092733</t>
  </si>
  <si>
    <t>YATRIK KESSAVLAL ,</t>
  </si>
  <si>
    <t>'IN30317320091714</t>
  </si>
  <si>
    <t>REENA JAYANTH GANGULY ,</t>
  </si>
  <si>
    <t>'IN30317320072314</t>
  </si>
  <si>
    <t>BHAGWAN DAS ,</t>
  </si>
  <si>
    <t>'IN30317320074504</t>
  </si>
  <si>
    <t>MUKUL CHOPRA ,</t>
  </si>
  <si>
    <t>'IN30317320071692</t>
  </si>
  <si>
    <t>AMANPREET SINGH DHIR ,</t>
  </si>
  <si>
    <t>'IN30317320064630</t>
  </si>
  <si>
    <t>K SUDHAMAN ,</t>
  </si>
  <si>
    <t>'IN30290240255255</t>
  </si>
  <si>
    <t>SAJISH VIJAYAN ,</t>
  </si>
  <si>
    <t>'IN30290249047838</t>
  </si>
  <si>
    <t>SRI KRISHNA RAO ,</t>
  </si>
  <si>
    <t>'IN30317320108597</t>
  </si>
  <si>
    <t>RAVINDER KAUR ANAND ,</t>
  </si>
  <si>
    <t>'IN30317320109469</t>
  </si>
  <si>
    <t>MARCEL MASCARENHAS ,</t>
  </si>
  <si>
    <t>'IN30317320109731</t>
  </si>
  <si>
    <t>MANOHAR LAL KHANNA ,</t>
  </si>
  <si>
    <t>'IN30023912418727</t>
  </si>
  <si>
    <t>PETRO A R NIXON ,</t>
  </si>
  <si>
    <t>'IN30317320092709</t>
  </si>
  <si>
    <t>RITIKA CHOPRA ,</t>
  </si>
  <si>
    <t>'IN30317320051170</t>
  </si>
  <si>
    <t>RAMANATHAN DURAI RAJ ,</t>
  </si>
  <si>
    <t>'IN30317320101876</t>
  </si>
  <si>
    <t>KETKI ASHIT DAVE ,</t>
  </si>
  <si>
    <t>'IN30317320100349</t>
  </si>
  <si>
    <t>NIRAJ I PATEL ,</t>
  </si>
  <si>
    <t>'IN30317320102463</t>
  </si>
  <si>
    <t>ASHREN GROVER ,</t>
  </si>
  <si>
    <t>'IN30317320102676</t>
  </si>
  <si>
    <t>TAPAN KUTHIALA ,</t>
  </si>
  <si>
    <t>'IN30317320091755</t>
  </si>
  <si>
    <t>SANGITA CHANDRASHEKHAR SARDESAI ,</t>
  </si>
  <si>
    <t>'IN30317320078063</t>
  </si>
  <si>
    <t>BIREN BIPINCHANDRA DESAI ,</t>
  </si>
  <si>
    <t>'IN30317320090703</t>
  </si>
  <si>
    <t>SHILPA SALUJA ,</t>
  </si>
  <si>
    <t>'IN30317320073954</t>
  </si>
  <si>
    <t>RAMANATHAN RAMANATHAN ,</t>
  </si>
  <si>
    <t>'IN30317320028773</t>
  </si>
  <si>
    <t>DENZIL VICTOR MICHAEL DSOUZA ,</t>
  </si>
  <si>
    <t>'IN30317320033086</t>
  </si>
  <si>
    <t>JATIN PANT ,</t>
  </si>
  <si>
    <t>'IN30317320081807</t>
  </si>
  <si>
    <t>SUGATA BHATTACHARYA ,</t>
  </si>
  <si>
    <t>'IN30317320069861</t>
  </si>
  <si>
    <t>BARKHA BHAGWANT KENI ,</t>
  </si>
  <si>
    <t>'IN30317320105184</t>
  </si>
  <si>
    <t>ANAND KRISHNAN ,</t>
  </si>
  <si>
    <t>'IN30317320052046</t>
  </si>
  <si>
    <t>JAHAR NANDI ,</t>
  </si>
  <si>
    <t>'IN30317320084137</t>
  </si>
  <si>
    <t>OMKAR DILIP DESHPANDE ,</t>
  </si>
  <si>
    <t>'IN30317320098099</t>
  </si>
  <si>
    <t>VIPIN TREHAN ,</t>
  </si>
  <si>
    <t>'IN30317320097519</t>
  </si>
  <si>
    <t>HARSH RAJENDRA THAKKAR ,</t>
  </si>
  <si>
    <t>'IN30317320099753</t>
  </si>
  <si>
    <t>SRIKANTH GADAMSETTY ,</t>
  </si>
  <si>
    <t>'IN30317320033867</t>
  </si>
  <si>
    <t>MOHAN NEBHRAJ BACHANI ,</t>
  </si>
  <si>
    <t>'IN30317320103873</t>
  </si>
  <si>
    <t>DIONE MARIA PAIS ,</t>
  </si>
  <si>
    <t>'IN30317320094854</t>
  </si>
  <si>
    <t>ANISH PANDE ,</t>
  </si>
  <si>
    <t>'IN30317320105640</t>
  </si>
  <si>
    <t>DILIP KRISHNA ,</t>
  </si>
  <si>
    <t>'IN30317320028556</t>
  </si>
  <si>
    <t>RACHANA BAHL ,</t>
  </si>
  <si>
    <t>'IN30267932323642</t>
  </si>
  <si>
    <t>JAGANNADHA NAIDU PEMMASANI ,</t>
  </si>
  <si>
    <t>'IN30154937345962</t>
  </si>
  <si>
    <t>SWATIBEN SUNILKUMAR DUBEY ,</t>
  </si>
  <si>
    <t>'IN30317320113385</t>
  </si>
  <si>
    <t>NEELA BOPAIAH ,</t>
  </si>
  <si>
    <t>'IN30317320030668</t>
  </si>
  <si>
    <t>BINA SANDEEP AJGAONKAR ,</t>
  </si>
  <si>
    <t>'IN30317320064832</t>
  </si>
  <si>
    <t>SWATI SHYAM SULE ,</t>
  </si>
  <si>
    <t>'IN30317320048625</t>
  </si>
  <si>
    <t>SARASWATHI NARAYANASWAMI ,</t>
  </si>
  <si>
    <t>'IN30317320111929</t>
  </si>
  <si>
    <t>ANISH GHANSHAM DIALANI ,</t>
  </si>
  <si>
    <t>'IN30317320088093</t>
  </si>
  <si>
    <t>V SESHADRI ,</t>
  </si>
  <si>
    <t>'IN30317320052087</t>
  </si>
  <si>
    <t>LAXMAN DAS NATHANI ,</t>
  </si>
  <si>
    <t>'IN30317320025795</t>
  </si>
  <si>
    <t>SHANKAR SUBRAHMANYA IYER ,</t>
  </si>
  <si>
    <t>'IN30317320111672</t>
  </si>
  <si>
    <t>SACHIN SURESH CHHITTARKA ,</t>
  </si>
  <si>
    <t>'IN30317320026396</t>
  </si>
  <si>
    <t>BEENA BOBY ,</t>
  </si>
  <si>
    <t>'IN30267932986272</t>
  </si>
  <si>
    <t>VISHWANATH VIJ ,</t>
  </si>
  <si>
    <t>'IN30317320028062</t>
  </si>
  <si>
    <t>VISHAL LALIT BHAGWATI ,</t>
  </si>
  <si>
    <t>'IN30317320069982</t>
  </si>
  <si>
    <t>AJAY SAKHARAM KEER ,</t>
  </si>
  <si>
    <t>'IN30154950854216</t>
  </si>
  <si>
    <t>BATUL SADIKOT ,</t>
  </si>
  <si>
    <t>'IN30317320106538</t>
  </si>
  <si>
    <t>BIJAY KAMATH ,</t>
  </si>
  <si>
    <t>'IN30317320112421</t>
  </si>
  <si>
    <t>AJAY SHUKLA ,</t>
  </si>
  <si>
    <t>'IN30317320113922</t>
  </si>
  <si>
    <t>LAKSHI SINGHA KONWAR ,</t>
  </si>
  <si>
    <t>'IN30317320114249</t>
  </si>
  <si>
    <t>SAVIO IGNATIUS PEREIRA ,</t>
  </si>
  <si>
    <t>'IN30317320114763</t>
  </si>
  <si>
    <t>SUDHIR KUMAR URVA ,</t>
  </si>
  <si>
    <t>'IN30317320052062</t>
  </si>
  <si>
    <t>SHARMILA CHANDRASHEKHAR DALAL ,</t>
  </si>
  <si>
    <t>'IN30317320064120</t>
  </si>
  <si>
    <t>GOPALAKRISHNAN GANAPATHI RAMAN ,</t>
  </si>
  <si>
    <t>'IN30317320061496</t>
  </si>
  <si>
    <t>SHAILENDRA KUMAR SHUKLA ,</t>
  </si>
  <si>
    <t>'IN30317320063594</t>
  </si>
  <si>
    <t>GANESH JAGATRAO HAJARE ,</t>
  </si>
  <si>
    <t>'IN30317320060397</t>
  </si>
  <si>
    <t>SUSHANT MANTRY ,</t>
  </si>
  <si>
    <t>'IN30317320038558</t>
  </si>
  <si>
    <t>KOMAL AJAY BHATIA ,</t>
  </si>
  <si>
    <t>'IN30317320108589</t>
  </si>
  <si>
    <t>RICHARD PEREIRA ,</t>
  </si>
  <si>
    <t>'IN30317320062817</t>
  </si>
  <si>
    <t>AJIT SINGH BAGGA ,</t>
  </si>
  <si>
    <t>'IN30317320064402</t>
  </si>
  <si>
    <t>ALVIN IGNATIUS DSOUZA ,</t>
  </si>
  <si>
    <t>'IN30317320063801</t>
  </si>
  <si>
    <t>BAIJU BAHULEYAN ,</t>
  </si>
  <si>
    <t>'IN30317320062833</t>
  </si>
  <si>
    <t>CHARUMATHI RAMESH ,</t>
  </si>
  <si>
    <t>'IN30317320062542</t>
  </si>
  <si>
    <t>K PADMA LATHA ,</t>
  </si>
  <si>
    <t>'IN30317320062559</t>
  </si>
  <si>
    <t>DALU PAUL ,</t>
  </si>
  <si>
    <t>'IN30317320057533</t>
  </si>
  <si>
    <t>PARIKSHIT BANERJEE ,</t>
  </si>
  <si>
    <t>'IN30317320062868</t>
  </si>
  <si>
    <t>JAYANTHI SHYAM SUNDAR ,</t>
  </si>
  <si>
    <t>'IN30317320062850</t>
  </si>
  <si>
    <t>MAYUR MANHARLAL SANGHANI ,</t>
  </si>
  <si>
    <t>'IN30317320061986</t>
  </si>
  <si>
    <t>RONNIE BENNY PEREIRA ,</t>
  </si>
  <si>
    <t>'IN30317320063334</t>
  </si>
  <si>
    <t>PRANAV HARIKRISHNA DESAI ,</t>
  </si>
  <si>
    <t>'IN30317320065163</t>
  </si>
  <si>
    <t>VINOD K MENON ,</t>
  </si>
  <si>
    <t>'IN30317320065026</t>
  </si>
  <si>
    <t>OSWALD ONIEL DSOUZA ,</t>
  </si>
  <si>
    <t>'IN30317320065278</t>
  </si>
  <si>
    <t>SHIVANGI ARVIND SHAH ,</t>
  </si>
  <si>
    <t>'IN30317320065737</t>
  </si>
  <si>
    <t>AJAY NAIR ,</t>
  </si>
  <si>
    <t>'IN30317320108263</t>
  </si>
  <si>
    <t>GHANSHYAM SANTOSHKUMAR GYANCHANDANI ,</t>
  </si>
  <si>
    <t>'IN30317320026431</t>
  </si>
  <si>
    <t>ADITYA ACHANTA ,</t>
  </si>
  <si>
    <t>'IN30317320062567</t>
  </si>
  <si>
    <t>RAVIKUMAR BHUPAL ALAGUR ,</t>
  </si>
  <si>
    <t>'IN30317320064621</t>
  </si>
  <si>
    <t>DHANRAJ NATRAJAN ,</t>
  </si>
  <si>
    <t>'IN30317320065430</t>
  </si>
  <si>
    <t>SHOBHA GUPTA ,</t>
  </si>
  <si>
    <t>'IN30317320065796</t>
  </si>
  <si>
    <t>DIPAK KUMAR MEGHJIBHAI BHADRA ,</t>
  </si>
  <si>
    <t>'IN30317320065815</t>
  </si>
  <si>
    <t>PELE HENRY PINHEIRO ,</t>
  </si>
  <si>
    <t>'IN30317320066019</t>
  </si>
  <si>
    <t>RAGHURAMAN RAJARAMAN ,</t>
  </si>
  <si>
    <t>'IN30317320059842</t>
  </si>
  <si>
    <t>RAVI S RAMAIAH ,</t>
  </si>
  <si>
    <t>'IN30317320076660</t>
  </si>
  <si>
    <t>MILIND BHARAT SHAH ,</t>
  </si>
  <si>
    <t>'IN30317320070913</t>
  </si>
  <si>
    <t>AJAYMOHAN OMPRAKASH SANGAL ,</t>
  </si>
  <si>
    <t>'IN30317320064363</t>
  </si>
  <si>
    <t>RAMACHANDRAN SUBBALAKSHMI ,</t>
  </si>
  <si>
    <t>'IN30317320064419</t>
  </si>
  <si>
    <t>UMA BAJAJ ,</t>
  </si>
  <si>
    <t>'IN30317320039462</t>
  </si>
  <si>
    <t>SHIVKUMAR NATARAJAN ,</t>
  </si>
  <si>
    <t>'IN30317320077046</t>
  </si>
  <si>
    <t>HARSHAD NARAYAN KAMAT ,</t>
  </si>
  <si>
    <t>'IN30317320075843</t>
  </si>
  <si>
    <t>NALAM SEETARAMJI ,</t>
  </si>
  <si>
    <t>'IN30317320102692</t>
  </si>
  <si>
    <t>PARDHASARADHI SRINIVASA VISWANADHA ,</t>
  </si>
  <si>
    <t>'IN30317320071519</t>
  </si>
  <si>
    <t>KARUNAKARAN GOVINDANKUTTY NAIR ,</t>
  </si>
  <si>
    <t>'IN30317320072630</t>
  </si>
  <si>
    <t>MOHAMED YOUSUF ,</t>
  </si>
  <si>
    <t>'IN30317320066529</t>
  </si>
  <si>
    <t>AJAY CHAUHAN ,</t>
  </si>
  <si>
    <t>'IN30317320095130</t>
  </si>
  <si>
    <t>VIKRAM PATIL ,</t>
  </si>
  <si>
    <t>'IN30317320072074</t>
  </si>
  <si>
    <t>THOMAS PARADO ,</t>
  </si>
  <si>
    <t>'IN30317320072904</t>
  </si>
  <si>
    <t>SURINDAR KUMAR SHARMA ,</t>
  </si>
  <si>
    <t>'IN30317320083185</t>
  </si>
  <si>
    <t>THONDIKULAM EASWARAN SRIKUMAR ,</t>
  </si>
  <si>
    <t>'IN30317320077492</t>
  </si>
  <si>
    <t>SYMPHEROSE DENZIL DSOUZA ,</t>
  </si>
  <si>
    <t>'IN30317320077214</t>
  </si>
  <si>
    <t>AMOL ARUN BHONDVE ,</t>
  </si>
  <si>
    <t>'IN30317320101606</t>
  </si>
  <si>
    <t>BENNY FERNANDES ,</t>
  </si>
  <si>
    <t>'IN30317320101892</t>
  </si>
  <si>
    <t>MATHEW CHANDY PAZHAYIDATHU ,</t>
  </si>
  <si>
    <t>'IN30317320101323</t>
  </si>
  <si>
    <t>BRUCE REGINALDO GONSALVES ,</t>
  </si>
  <si>
    <t>'IN30317320070526</t>
  </si>
  <si>
    <t>CHAVADIYIL ANTONY VARGHESE ,</t>
  </si>
  <si>
    <t>'IN30317320078055</t>
  </si>
  <si>
    <t>NIVI JASWAL ,</t>
  </si>
  <si>
    <t>'IN30317320064398</t>
  </si>
  <si>
    <t>DEVAVRAT KETAN SHANBHAG ,</t>
  </si>
  <si>
    <t>'IN30317320061244</t>
  </si>
  <si>
    <t>PRADEEP BHALLA ,</t>
  </si>
  <si>
    <t>'IN30317320083273</t>
  </si>
  <si>
    <t>SANDEEP SINGH ,</t>
  </si>
  <si>
    <t>'IN30317320076580</t>
  </si>
  <si>
    <t>MOHAMMED NASSER ,</t>
  </si>
  <si>
    <t>'IN30317320075423</t>
  </si>
  <si>
    <t>HITESH A SHAH ,</t>
  </si>
  <si>
    <t>'IN30317320071463</t>
  </si>
  <si>
    <t>SURENDRA KAPSE ,</t>
  </si>
  <si>
    <t>'IN30317320070001</t>
  </si>
  <si>
    <t>SARVJEET SINGH ,</t>
  </si>
  <si>
    <t>'IN30317320084104</t>
  </si>
  <si>
    <t>SUBHADIP HALDAR ,</t>
  </si>
  <si>
    <t>'IN30317320073544</t>
  </si>
  <si>
    <t>ANNAPURNA SABHARWAL ,</t>
  </si>
  <si>
    <t>'IN30317320077773</t>
  </si>
  <si>
    <t>JUGAL KISHORE JAGGI ,</t>
  </si>
  <si>
    <t>'IN30317320080451</t>
  </si>
  <si>
    <t>VARADARAYA KAMATH ,</t>
  </si>
  <si>
    <t>'IN30317320069343</t>
  </si>
  <si>
    <t>SUJATHA SRINIVAS ,</t>
  </si>
  <si>
    <t>'IN30317320096077</t>
  </si>
  <si>
    <t>PUNEET KUMAR JAIN ,</t>
  </si>
  <si>
    <t>'IN30317320066640</t>
  </si>
  <si>
    <t>KUSUMA KUMBLE PRABHU ,</t>
  </si>
  <si>
    <t>'IN30317320066658</t>
  </si>
  <si>
    <t>YENUMALA VIJAYKUMAR NAIDU ,</t>
  </si>
  <si>
    <t>'IN30317320064371</t>
  </si>
  <si>
    <t>TEJAS NARENDRA DAVE ,</t>
  </si>
  <si>
    <t>'IN30317320064988</t>
  </si>
  <si>
    <t>S EUGINE DHAS ,</t>
  </si>
  <si>
    <t>'IN30317320063633</t>
  </si>
  <si>
    <t>DARSHANA PRASANNA BHAVSAR ,</t>
  </si>
  <si>
    <t>'IN30317320075851</t>
  </si>
  <si>
    <t>POONAM GUPTA ,</t>
  </si>
  <si>
    <t>'IN30317320080541</t>
  </si>
  <si>
    <t>PAULS MENACHERY ITTYERAH ,</t>
  </si>
  <si>
    <t>'IN30317320084161</t>
  </si>
  <si>
    <t>ROHIT RAMANI ,</t>
  </si>
  <si>
    <t>'IN30317320083290</t>
  </si>
  <si>
    <t>UTTAM KUMAR JAISWAL ,</t>
  </si>
  <si>
    <t>'IN30317320084694</t>
  </si>
  <si>
    <t>KRUPA VINOD ,</t>
  </si>
  <si>
    <t>'IN30317320085214</t>
  </si>
  <si>
    <t>NEETA JAYAGOVIND NAIR ,</t>
  </si>
  <si>
    <t>'IN30317320086670</t>
  </si>
  <si>
    <t>SONU BALWANI ,</t>
  </si>
  <si>
    <t>'IN30317320087252</t>
  </si>
  <si>
    <t>MARIAMMA KOSHY ,</t>
  </si>
  <si>
    <t>'IN30317320079373</t>
  </si>
  <si>
    <t>AMANDA RICHARD FURTADO ,</t>
  </si>
  <si>
    <t>'IN30317320080486</t>
  </si>
  <si>
    <t>NITIN KUMAR GOGIA ,</t>
  </si>
  <si>
    <t>'IN30317320081155</t>
  </si>
  <si>
    <t>NAVIN NARAYAN KOTIAN ,</t>
  </si>
  <si>
    <t>'IN30317320081317</t>
  </si>
  <si>
    <t>SEEMABEN PATEL ,</t>
  </si>
  <si>
    <t>'IN30317320081219</t>
  </si>
  <si>
    <t>SHUVES MUKHERJI ,</t>
  </si>
  <si>
    <t>'IN30317320081823</t>
  </si>
  <si>
    <t>TITUS THOMAS ,</t>
  </si>
  <si>
    <t>'IN30317320081831</t>
  </si>
  <si>
    <t>RAJESH KUMAR ,</t>
  </si>
  <si>
    <t>'IN30317320085271</t>
  </si>
  <si>
    <t>NIKHIL DILEEP BHANDARKAR ,</t>
  </si>
  <si>
    <t>'IN30317320085302</t>
  </si>
  <si>
    <t>ABHISHEK RAMAN ,</t>
  </si>
  <si>
    <t>'IN30317320093095</t>
  </si>
  <si>
    <t>SUNIL KUMAR SINGH ,</t>
  </si>
  <si>
    <t>'IN30317320084686</t>
  </si>
  <si>
    <t>ANTRA SEHGAL ,</t>
  </si>
  <si>
    <t>'IN30317320086410</t>
  </si>
  <si>
    <t>GAURAV DHINGRA ,</t>
  </si>
  <si>
    <t>'IN30317320080592</t>
  </si>
  <si>
    <t>ASHA PRAKASH SAJNANI ,</t>
  </si>
  <si>
    <t>'IN30317320042423</t>
  </si>
  <si>
    <t>KUNAL NANDKUMAR PURSWANI ,</t>
  </si>
  <si>
    <t>'IN30317320070892</t>
  </si>
  <si>
    <t>PARAMPALLI RAMESHA MADHYASTHA ,</t>
  </si>
  <si>
    <t>'IN30317320035057</t>
  </si>
  <si>
    <t>KARTIK NATARAJAN ,</t>
  </si>
  <si>
    <t>'IN30317320080605</t>
  </si>
  <si>
    <t>SAURABH SINGHAL ,</t>
  </si>
  <si>
    <t>'IN30317320086436</t>
  </si>
  <si>
    <t>RAVEENDRA RAI ,</t>
  </si>
  <si>
    <t>'IN30317320063287</t>
  </si>
  <si>
    <t>ANITA RAHUL JOSHI ,</t>
  </si>
  <si>
    <t>'IN30317320077206</t>
  </si>
  <si>
    <t>'IN30317320091538</t>
  </si>
  <si>
    <t>ANUPAM NARAIN MATHUR ,</t>
  </si>
  <si>
    <t>'IN30023914163477</t>
  </si>
  <si>
    <t>KUNJUNNU DIVAKARAN ,</t>
  </si>
  <si>
    <t>'IN30021414215231</t>
  </si>
  <si>
    <t>RAJESH DIPCHAND SABHNANI ,</t>
  </si>
  <si>
    <t>'1201860000184607</t>
  </si>
  <si>
    <t>SURESH ACHANNA SHETTY ,</t>
  </si>
  <si>
    <t>'1201580000688051</t>
  </si>
  <si>
    <t>TARAPORE MARZEE NAVAL ,</t>
  </si>
  <si>
    <t>'1202900000025663</t>
  </si>
  <si>
    <t>INDRAVADAN V PATEL ,</t>
  </si>
  <si>
    <t>'1204470007564665</t>
  </si>
  <si>
    <t>JOHN JOSEPH ,</t>
  </si>
  <si>
    <t>'IN30317320072226</t>
  </si>
  <si>
    <t>DAULAT SINGH SHEKHAWAT ,</t>
  </si>
  <si>
    <t>'IN30317320092725</t>
  </si>
  <si>
    <t>SETHURAMAN MUTHIAH ,</t>
  </si>
  <si>
    <t>'IN30317320070093</t>
  </si>
  <si>
    <t>MUKTA MAHESHWARI ,</t>
  </si>
  <si>
    <t>'IN30302857894242</t>
  </si>
  <si>
    <t>NARENDER THAYAR SESHADRI ,</t>
  </si>
  <si>
    <t>'IN30302859821828</t>
  </si>
  <si>
    <t>GOPAL RAMASUBBAN ,</t>
  </si>
  <si>
    <t>'IN30290242541727</t>
  </si>
  <si>
    <t>KETANKUMAR JUTHALAL MEHTA ,</t>
  </si>
  <si>
    <t>'IN30290243333385</t>
  </si>
  <si>
    <t>MUTTATHATHU ABRAHAM SAMUEL ,</t>
  </si>
  <si>
    <t>'IN30290240729860</t>
  </si>
  <si>
    <t>HARIDAS NAMDEORAO BALKI ,</t>
  </si>
  <si>
    <t>'IN30302850080616</t>
  </si>
  <si>
    <t>VAIDYANATHAN RATHINAKUMAR ,</t>
  </si>
  <si>
    <t>'IN30317320064427</t>
  </si>
  <si>
    <t>USHA RANI ARORA ,</t>
  </si>
  <si>
    <t>'IN30317320040139</t>
  </si>
  <si>
    <t>BHAVNA ARYA ,</t>
  </si>
  <si>
    <t>'IN30048424056945</t>
  </si>
  <si>
    <t>MOHAMMAD HUSAIN ,</t>
  </si>
  <si>
    <t>'IN30115125108044</t>
  </si>
  <si>
    <t>ANANTHA SUBRAMANIAN PALVANNAN ,</t>
  </si>
  <si>
    <t>'IN30115122245664</t>
  </si>
  <si>
    <t>SANDEEP NASA ,</t>
  </si>
  <si>
    <t>'IN30115126583543</t>
  </si>
  <si>
    <t>BALRAJ STEPHEN JOSEPH ,</t>
  </si>
  <si>
    <t>'IN30115126680780</t>
  </si>
  <si>
    <t>VIJAY KUMAR KARAMCHANDANI ,</t>
  </si>
  <si>
    <t>'IN30115126864176</t>
  </si>
  <si>
    <t>SHAILENDRA SHUKLA ,</t>
  </si>
  <si>
    <t>'IN30267935674038</t>
  </si>
  <si>
    <t>VENKATESULU YUVARAJ ,</t>
  </si>
  <si>
    <t>'IN30247040273590</t>
  </si>
  <si>
    <t>MANISH BHAGWANDAS KARANI ,</t>
  </si>
  <si>
    <t>'IN30183810010035</t>
  </si>
  <si>
    <t>FAROOQUE AHMED TUNGEKAR ,</t>
  </si>
  <si>
    <t>'IN30183810010210</t>
  </si>
  <si>
    <t>'IN30154952555169</t>
  </si>
  <si>
    <t>RAVISHANKER PRASAD ,</t>
  </si>
  <si>
    <t>'IN30154956023556</t>
  </si>
  <si>
    <t>NILESH SHARAD KORDE ,</t>
  </si>
  <si>
    <t>'IN30317320084709</t>
  </si>
  <si>
    <t>ABHISHEK PANDITA ,</t>
  </si>
  <si>
    <t>'IN30317320093853</t>
  </si>
  <si>
    <t>BHARATKUMAR KANTILAL NAIK ,</t>
  </si>
  <si>
    <t>'IN30317320087277</t>
  </si>
  <si>
    <t>PARDEEP KALHER SINGH ,</t>
  </si>
  <si>
    <t>'IN30317320086629</t>
  </si>
  <si>
    <t>RAJEEV LEEKHA ,</t>
  </si>
  <si>
    <t>'IN30317320084717</t>
  </si>
  <si>
    <t>VIJAY DATTA ,</t>
  </si>
  <si>
    <t>'IN30317320083177</t>
  </si>
  <si>
    <t>VARINDER SINGH ,</t>
  </si>
  <si>
    <t>'IN30317320082272</t>
  </si>
  <si>
    <t>SADASIVA REDDY RESAPU ,</t>
  </si>
  <si>
    <t>'IN30317320080584</t>
  </si>
  <si>
    <t>SHARDA DAGA ,</t>
  </si>
  <si>
    <t>'IN30317320080509</t>
  </si>
  <si>
    <t>RAJESH SETHI ,</t>
  </si>
  <si>
    <t>'IN30317320089211</t>
  </si>
  <si>
    <t>DEEPAK KAPILA ,</t>
  </si>
  <si>
    <t>'IN30317320087783</t>
  </si>
  <si>
    <t>SAIFUDDIN SARFARAZ BAMBORAWALA ,</t>
  </si>
  <si>
    <t>'IN30317320087927</t>
  </si>
  <si>
    <t>ANAND SATAVALEKAR ,</t>
  </si>
  <si>
    <t>'IN30317320076137</t>
  </si>
  <si>
    <t>REKHA SHANKAR JAIN ,</t>
  </si>
  <si>
    <t>'IN30317320070044</t>
  </si>
  <si>
    <t>ANIL KOCHUKALEEKAL JOHN ,</t>
  </si>
  <si>
    <t>'IN30317320069255</t>
  </si>
  <si>
    <t>ARUN VASUDEVAN ,</t>
  </si>
  <si>
    <t>'IN30317320064961</t>
  </si>
  <si>
    <t>AMITABH SAXENA ,</t>
  </si>
  <si>
    <t>'IN30317320102158</t>
  </si>
  <si>
    <t>SUDHANSHU BHUSHAN JHA ,</t>
  </si>
  <si>
    <t>'IN30317320102088</t>
  </si>
  <si>
    <t>GOVINDARAJAN RAJESH ,</t>
  </si>
  <si>
    <t>'IN30317320101913</t>
  </si>
  <si>
    <t>PRASHANT NASA ,</t>
  </si>
  <si>
    <t>'IN30317320101719</t>
  </si>
  <si>
    <t>HIRALAL AMARNANI ,</t>
  </si>
  <si>
    <t>'IN30317320098890</t>
  </si>
  <si>
    <t>ANIL KUMAR ,</t>
  </si>
  <si>
    <t>'IN30317320099761</t>
  </si>
  <si>
    <t>RITESH SHRICHAND KAMLANI ,</t>
  </si>
  <si>
    <t>'IN30317320100775</t>
  </si>
  <si>
    <t>SURYAPRABHA SANKARAN ,</t>
  </si>
  <si>
    <t>'IN30317320100269</t>
  </si>
  <si>
    <t>ANURAG DHOOT ,</t>
  </si>
  <si>
    <t>'IN30317320098200</t>
  </si>
  <si>
    <t>SARINA PARANJAPE ,</t>
  </si>
  <si>
    <t>'IN30317320087228</t>
  </si>
  <si>
    <t>AMAN MALHOTRA ,</t>
  </si>
  <si>
    <t>'IN30317320089730</t>
  </si>
  <si>
    <t>ASHISH WADHWA ,</t>
  </si>
  <si>
    <t>'IN30317320091370</t>
  </si>
  <si>
    <t>ABHIRAM ANAND DIXIT ,</t>
  </si>
  <si>
    <t>'IN30317320091659</t>
  </si>
  <si>
    <t>ANOOP P NAIR ,</t>
  </si>
  <si>
    <t>'IN30317320094820</t>
  </si>
  <si>
    <t>RANJIT NAMBIAR ,</t>
  </si>
  <si>
    <t>'IN30317320070743</t>
  </si>
  <si>
    <t>AMIT SANKAR SENGUPTA ,</t>
  </si>
  <si>
    <t>'IN30317320093134</t>
  </si>
  <si>
    <t>AMRISH SHARMA ,</t>
  </si>
  <si>
    <t>'IN30317320095531</t>
  </si>
  <si>
    <t>MONA CHOPRA ,</t>
  </si>
  <si>
    <t>'IN30317320090631</t>
  </si>
  <si>
    <t>RAHUL KESHAV SAWANT ,</t>
  </si>
  <si>
    <t>'IN30317320090640</t>
  </si>
  <si>
    <t>ANJANA SINHA ,</t>
  </si>
  <si>
    <t>'IN30317320088518</t>
  </si>
  <si>
    <t>MAZHAR ASGAR ALI ,</t>
  </si>
  <si>
    <t>'IN30317320089199</t>
  </si>
  <si>
    <t>MALCOLM BAPTIST JUDE DSOUZA ,</t>
  </si>
  <si>
    <t>'IN30317320105666</t>
  </si>
  <si>
    <t>GLENN EDGAR SAVIO VONGEYER ,</t>
  </si>
  <si>
    <t>'IN30317320105746</t>
  </si>
  <si>
    <t>NARESH KUMAR SHARMA ,</t>
  </si>
  <si>
    <t>'IN30317320093572</t>
  </si>
  <si>
    <t>VIJAY KUMAR ,</t>
  </si>
  <si>
    <t>'IN30317320093530</t>
  </si>
  <si>
    <t>SUNIL KUMAR JAIN ,</t>
  </si>
  <si>
    <t>'IN30317320091257</t>
  </si>
  <si>
    <t>S RAMJI ,</t>
  </si>
  <si>
    <t>'IN30317320093513</t>
  </si>
  <si>
    <t>DEBASIS LAHA ,</t>
  </si>
  <si>
    <t>'IN30317320095507</t>
  </si>
  <si>
    <t>PRERNA KAILASH SHIVDASANI ,</t>
  </si>
  <si>
    <t>'IN30317320094356</t>
  </si>
  <si>
    <t>RAJIV KUMAR ,</t>
  </si>
  <si>
    <t>'IN30317320095620</t>
  </si>
  <si>
    <t>HARISANKAR KURIKKANATTU ,</t>
  </si>
  <si>
    <t>'IN30317320105176</t>
  </si>
  <si>
    <t>AMIT JACOB SAWHNEY ,</t>
  </si>
  <si>
    <t>'IN30317320095822</t>
  </si>
  <si>
    <t>ISHWAR JIWANDAS PARYANI ,</t>
  </si>
  <si>
    <t>'IN30317320097692</t>
  </si>
  <si>
    <t>BOKAM SANYASI NAIDU ,</t>
  </si>
  <si>
    <t>'IN30317320106281</t>
  </si>
  <si>
    <t>JAYESH PUNJABHAI PATEL ,</t>
  </si>
  <si>
    <t>'IN30317320106396</t>
  </si>
  <si>
    <t>NIMIT P MEHTA ,</t>
  </si>
  <si>
    <t>'IN30317320107338</t>
  </si>
  <si>
    <t>RAHUL TIWARY ,</t>
  </si>
  <si>
    <t>'IN30317320102107</t>
  </si>
  <si>
    <t>TEJAL MANOJ SHAH ,</t>
  </si>
  <si>
    <t>'IN30317320064592</t>
  </si>
  <si>
    <t>DEVIKA BANTAWA ,</t>
  </si>
  <si>
    <t>'IN30317320057066</t>
  </si>
  <si>
    <t>PITHAMBAR VENKATA RAO GONA ,</t>
  </si>
  <si>
    <t>'IN30317320056625</t>
  </si>
  <si>
    <t>GHANSHYAM PERIWAL ,</t>
  </si>
  <si>
    <t>'IN30317320096307</t>
  </si>
  <si>
    <t>GANESH RANA ,</t>
  </si>
  <si>
    <t>'IN30317320096606</t>
  </si>
  <si>
    <t>HIMANSHU KUKREJA ,</t>
  </si>
  <si>
    <t>'IN30317320096261</t>
  </si>
  <si>
    <t>KSHEERARAM KALANADHABHATTA ,</t>
  </si>
  <si>
    <t>'IN30317320095839</t>
  </si>
  <si>
    <t>NILADRI CHOWDHURY ,</t>
  </si>
  <si>
    <t>'IN30317320097502</t>
  </si>
  <si>
    <t>SHAH HIMANSHU PANNALAL ,</t>
  </si>
  <si>
    <t>'IN30317320098111</t>
  </si>
  <si>
    <t>CHITRA SHARMA ,</t>
  </si>
  <si>
    <t>'IN30317320097789</t>
  </si>
  <si>
    <t>M D PATEL ,</t>
  </si>
  <si>
    <t>'IN30317320100293</t>
  </si>
  <si>
    <t>PUJA THAKUR ,</t>
  </si>
  <si>
    <t>'IN30317320100228</t>
  </si>
  <si>
    <t>VISHAL MADANLAL GROVER ,</t>
  </si>
  <si>
    <t>'IN30317320100113</t>
  </si>
  <si>
    <t>JANAKIRAMAN MUTHUKUMARAPA ,</t>
  </si>
  <si>
    <t>'IN30317320099995</t>
  </si>
  <si>
    <t>SHAILESH VITHAL RAJADHYAX ,</t>
  </si>
  <si>
    <t>'IN30317320098306</t>
  </si>
  <si>
    <t>ABHISHEK SHARMA ,</t>
  </si>
  <si>
    <t>'IN30317320099577</t>
  </si>
  <si>
    <t>JESSY THOMAS ,</t>
  </si>
  <si>
    <t>'IN30317320099106</t>
  </si>
  <si>
    <t>KULDEEP SINGH SUHAG ,</t>
  </si>
  <si>
    <t>'IN30317320098460</t>
  </si>
  <si>
    <t>BRONSON JOHN ,</t>
  </si>
  <si>
    <t>'IN30317320103904</t>
  </si>
  <si>
    <t>SAURABH BISHT ,</t>
  </si>
  <si>
    <t>'IN30317320065472</t>
  </si>
  <si>
    <t>RAHUL SRINIVASAN ,</t>
  </si>
  <si>
    <t>'IN30317320085263</t>
  </si>
  <si>
    <t>SRIMURUGAN ARUMUGAM SUBRAMANIAM ,</t>
  </si>
  <si>
    <t>'IN30317320081341</t>
  </si>
  <si>
    <t>BODHISATWA RAY ,</t>
  </si>
  <si>
    <t>'IN30317320081350</t>
  </si>
  <si>
    <t>AJAY SHANTIPRAKASH VERMA ,</t>
  </si>
  <si>
    <t>'IN30317320028781</t>
  </si>
  <si>
    <t>ANIL SETHI ,</t>
  </si>
  <si>
    <t>'IN30317320100994</t>
  </si>
  <si>
    <t>NIRAV JANAK PARIKH ,</t>
  </si>
  <si>
    <t>'IN30317320089748</t>
  </si>
  <si>
    <t>NITIN PANDE ,</t>
  </si>
  <si>
    <t>'IN30317320089182</t>
  </si>
  <si>
    <t>ALOKE KUMAR SAHA ,</t>
  </si>
  <si>
    <t>'IN30317320088948</t>
  </si>
  <si>
    <t>SHASHI RAKHEJA ,</t>
  </si>
  <si>
    <t>'IN30317320096253</t>
  </si>
  <si>
    <t>SANJIV KAKKAR ,</t>
  </si>
  <si>
    <t>'IN30317320099243</t>
  </si>
  <si>
    <t>ASHOK KUMAR BABBER ,</t>
  </si>
  <si>
    <t>'IN30317320098187</t>
  </si>
  <si>
    <t>FAIYAZ AHMED ANSARI ,</t>
  </si>
  <si>
    <t>'IN30317320097107</t>
  </si>
  <si>
    <t>ASHOKKUMAR GANESHDAS JAJOO ,</t>
  </si>
  <si>
    <t>'IN30317320096479</t>
  </si>
  <si>
    <t>MEREZBAN PILOO KATRAK ,</t>
  </si>
  <si>
    <t>'IN30317320073528</t>
  </si>
  <si>
    <t>BIDHAN CHANDRA ROY ,</t>
  </si>
  <si>
    <t>'IN30317320051073</t>
  </si>
  <si>
    <t>SAJI CHACKO KIZHAKKADATHU ,</t>
  </si>
  <si>
    <t>'IN30317320098291</t>
  </si>
  <si>
    <t>ANIL TANAJI GAIKWAD ,</t>
  </si>
  <si>
    <t>'IN30317320094661</t>
  </si>
  <si>
    <t>HARINI KANNAN ,</t>
  </si>
  <si>
    <t>'IN30317320087943</t>
  </si>
  <si>
    <t>SUBHOMOY SENGUPTA ,</t>
  </si>
  <si>
    <t>'IN30317320051090</t>
  </si>
  <si>
    <t>MAHESH PUROHIT ,</t>
  </si>
  <si>
    <t>'IN30317320090369</t>
  </si>
  <si>
    <t>ANKUR SHUKLA ,</t>
  </si>
  <si>
    <t>'IN30317320107400</t>
  </si>
  <si>
    <t>MANISH JAIN ,</t>
  </si>
  <si>
    <t>'IN30317320107426</t>
  </si>
  <si>
    <t>PREETHY SUSAN CHERIYAN ,</t>
  </si>
  <si>
    <t>'IN30317320102447</t>
  </si>
  <si>
    <t>KAILESH DHAIRYAVAN KAPADIA ,</t>
  </si>
  <si>
    <t>'IN30317320102836</t>
  </si>
  <si>
    <t>RAJEEV JAIN ,</t>
  </si>
  <si>
    <t>'IN30317320101833</t>
  </si>
  <si>
    <t>SANJAY PANDURANG RAO ,</t>
  </si>
  <si>
    <t>'IN30317320081796</t>
  </si>
  <si>
    <t>RAMKUMAR SRINIVASAN ,</t>
  </si>
  <si>
    <t>'IN30317320110877</t>
  </si>
  <si>
    <t>CHANDRA KUMAR ,</t>
  </si>
  <si>
    <t>'IN30317320111103</t>
  </si>
  <si>
    <t>JOHNSON FRANCIS GONSALVES ,</t>
  </si>
  <si>
    <t>'IN30317320111120</t>
  </si>
  <si>
    <t>MUKTIKUMAR JEVATLAL SHAH ,</t>
  </si>
  <si>
    <t>'IN30317320111541</t>
  </si>
  <si>
    <t>VIVEK SACHDEVA ,</t>
  </si>
  <si>
    <t>'IN30317320109895</t>
  </si>
  <si>
    <t>CHANDRASHEKHAR R KASARLE ,</t>
  </si>
  <si>
    <t>'IN30317320109516</t>
  </si>
  <si>
    <t>NITIN SHARMA ,</t>
  </si>
  <si>
    <t>'IN30317320109696</t>
  </si>
  <si>
    <t>RITU LAL ,</t>
  </si>
  <si>
    <t>'IN30317320090682</t>
  </si>
  <si>
    <t>SAIKAT CHAKRABORTY ,</t>
  </si>
  <si>
    <t>'IN30317320088735</t>
  </si>
  <si>
    <t>NANDKUMAR DHEKNE ,</t>
  </si>
  <si>
    <t>'IN30317320089203</t>
  </si>
  <si>
    <t>MICHELLE STEPHANIE D&amp;apos;ALMEIDA ,</t>
  </si>
  <si>
    <t>'IN30317320105711</t>
  </si>
  <si>
    <t>ABISHEK RANJIT BHARATHAN ,</t>
  </si>
  <si>
    <t>'IN30317320111525</t>
  </si>
  <si>
    <t>GAURI VIJAYKUMAR MALHOTRA ,</t>
  </si>
  <si>
    <t>'IN30317320110391</t>
  </si>
  <si>
    <t>MANAKKATT RAMAKRISHNAN DINESH ,</t>
  </si>
  <si>
    <t>'IN30317320109879</t>
  </si>
  <si>
    <t>RASHMI GAJANAN KAKAD ,</t>
  </si>
  <si>
    <t>'IN30317320111154</t>
  </si>
  <si>
    <t>NILOUFER FARHAD VARIAVA ,</t>
  </si>
  <si>
    <t>'IN30317320114642</t>
  </si>
  <si>
    <t>VINAY SHARMA ,</t>
  </si>
  <si>
    <t>'IN30317320114780</t>
  </si>
  <si>
    <t>KANAKA APPALA REDDY KALLI ,</t>
  </si>
  <si>
    <t>'IN30317320114798</t>
  </si>
  <si>
    <t>SHIJU GEORGE ,</t>
  </si>
  <si>
    <t>'IN30317320105674</t>
  </si>
  <si>
    <t>ANJALI SINGH ,</t>
  </si>
  <si>
    <t>'IN30317320108222</t>
  </si>
  <si>
    <t>KIRTI AMRUT MARATHEY ,</t>
  </si>
  <si>
    <t>'IN30317320074297</t>
  </si>
  <si>
    <t>KAVITA VORA ,</t>
  </si>
  <si>
    <t>'IN30317320095121</t>
  </si>
  <si>
    <t>PYDI ANAND ,</t>
  </si>
  <si>
    <t>'IN30317320109119</t>
  </si>
  <si>
    <t>SUBRAMANIAN MUTHU VEERAPPAN ,</t>
  </si>
  <si>
    <t>'IN30317320110480</t>
  </si>
  <si>
    <t>HARSHAL ALOYSIUS NUNES ,</t>
  </si>
  <si>
    <t>'IN30317320109887</t>
  </si>
  <si>
    <t>HEMANT MORESHWAR MAUSKAR ,</t>
  </si>
  <si>
    <t>'IN30317320109900</t>
  </si>
  <si>
    <t>DNYANESHWAR SHIVAJI RINDHE ,</t>
  </si>
  <si>
    <t>'IN30317320109707</t>
  </si>
  <si>
    <t>PATEL KAMLESH GIRISHBHAI ,</t>
  </si>
  <si>
    <t>'IN30317320109524</t>
  </si>
  <si>
    <t>PRADEEP NAGRANI ,</t>
  </si>
  <si>
    <t>'IN30317320105703</t>
  </si>
  <si>
    <t>UTTAM CHOPRA ,</t>
  </si>
  <si>
    <t>'IN30317320104690</t>
  </si>
  <si>
    <t>REKHA PALIWAL ,</t>
  </si>
  <si>
    <t>'IN30317320105623</t>
  </si>
  <si>
    <t>B S RAGHAVENDRA ,</t>
  </si>
  <si>
    <t>'IN30317320110463</t>
  </si>
  <si>
    <t>GOPINATH KODIVEEDU ARUL ,</t>
  </si>
  <si>
    <t>'IN30317320112376</t>
  </si>
  <si>
    <t>RAM BABU VIJAY ,</t>
  </si>
  <si>
    <t>'IN30317320112753</t>
  </si>
  <si>
    <t>VENKATESHA S KONCHADY ,</t>
  </si>
  <si>
    <t>'IN30317320112147</t>
  </si>
  <si>
    <t>SHAJI JOHN ,</t>
  </si>
  <si>
    <t>'IN30317320112392</t>
  </si>
  <si>
    <t>VIKASKUMAR MAHESHCHANDRA DARJI ,</t>
  </si>
  <si>
    <t>'IN30317320079700</t>
  </si>
  <si>
    <t>PRAVINCHANDRA ATNOORKAR ,</t>
  </si>
  <si>
    <t>'IN30317320107434</t>
  </si>
  <si>
    <t>CHETAN RAMAKANT POTNIS ,</t>
  </si>
  <si>
    <t>'IN30317320103881</t>
  </si>
  <si>
    <t>LESLIE WILLIAM DSOUZA ,</t>
  </si>
  <si>
    <t>'IN30317320101614</t>
  </si>
  <si>
    <t>SURENDER RAMMEHAR SINGH ,</t>
  </si>
  <si>
    <t>'IN30317320101261</t>
  </si>
  <si>
    <t>KANNADHASAN KASI ,</t>
  </si>
  <si>
    <t>'IN30317320104489</t>
  </si>
  <si>
    <t>REMA THAMARAI SELVAN ,</t>
  </si>
  <si>
    <t>'IN30317320102668</t>
  </si>
  <si>
    <t>DINKAR DEVJIBHAI HUDKA ,</t>
  </si>
  <si>
    <t>'IN30317320103162</t>
  </si>
  <si>
    <t>RAJESH RAGHAVENDRAN ,</t>
  </si>
  <si>
    <t>'IN30317320100009</t>
  </si>
  <si>
    <t>ROHIT KISHIN BHAVNANI ,</t>
  </si>
  <si>
    <t>'IN30317320076993</t>
  </si>
  <si>
    <t>T R UDAY SHANKAR ,</t>
  </si>
  <si>
    <t>'IN30317320075345</t>
  </si>
  <si>
    <t>RAJU NAIR ,</t>
  </si>
  <si>
    <t>'IN30317320075329</t>
  </si>
  <si>
    <t>SUBRAMANIAN HARIHARA VENKATA RAMANAN ,</t>
  </si>
  <si>
    <t>'IN30317320072961</t>
  </si>
  <si>
    <t>RAKESH MISHR ,</t>
  </si>
  <si>
    <t>'IN30317320086428</t>
  </si>
  <si>
    <t>JEETENDRA KUMAR ,</t>
  </si>
  <si>
    <t>'IN30317320084643</t>
  </si>
  <si>
    <t>SAVIO DSOUZA ,</t>
  </si>
  <si>
    <t>'IN30317320058171</t>
  </si>
  <si>
    <t>MALA KUMARI ,</t>
  </si>
  <si>
    <t>'IN30317320110844</t>
  </si>
  <si>
    <t>'IN30317320111179</t>
  </si>
  <si>
    <t>SANGEETA RAJENDRA CHAUHAN ,</t>
  </si>
  <si>
    <t>'IN30317320111816</t>
  </si>
  <si>
    <t>JAYASELVAN GOVINDARAJAN ,</t>
  </si>
  <si>
    <t>'IN30317320113027</t>
  </si>
  <si>
    <t>ANKUSH KAPOOR ,</t>
  </si>
  <si>
    <t>'IN30317320112552</t>
  </si>
  <si>
    <t>SIDDHARTH PATIL ,</t>
  </si>
  <si>
    <t>'IN30317320113369</t>
  </si>
  <si>
    <t>SUBHASHIS SAHA ,</t>
  </si>
  <si>
    <t>'IN30317320109565</t>
  </si>
  <si>
    <t>SAMEER JOGLEKAR ,</t>
  </si>
  <si>
    <t>'IN30317320110422</t>
  </si>
  <si>
    <t>VENKATA SATYA PAVAN KUMAR ITHA ,</t>
  </si>
  <si>
    <t>'IN30317320101270</t>
  </si>
  <si>
    <t>JANI GHANSHAMDAS MOHINANI ,</t>
  </si>
  <si>
    <t>'IN30317320114771</t>
  </si>
  <si>
    <t>ASHOK KUMAR B ,</t>
  </si>
  <si>
    <t>'IN30317320115196</t>
  </si>
  <si>
    <t>SANJAY MUJNANI ,</t>
  </si>
  <si>
    <t>'IN30317320114257</t>
  </si>
  <si>
    <t>VIRAL KIRITKUMAR PARIKH ,</t>
  </si>
  <si>
    <t>'IN30317320114440</t>
  </si>
  <si>
    <t>ESPIRITO ROSARIO FURTADO ,</t>
  </si>
  <si>
    <t>'IN30317320113939</t>
  </si>
  <si>
    <t>HETAL NAMAN SHAH ,</t>
  </si>
  <si>
    <t>'IN30317320113699</t>
  </si>
  <si>
    <t>SHUKLA GAURANG B ,</t>
  </si>
  <si>
    <t>'IN30317320078071</t>
  </si>
  <si>
    <t>KALYAN MADALA ,</t>
  </si>
  <si>
    <t>'IN30317320077708</t>
  </si>
  <si>
    <t>ROHAN KAPOOR ,</t>
  </si>
  <si>
    <t>'IN30317320077191</t>
  </si>
  <si>
    <t>KANDURI VENKATA SRINIVASAKUMAR ,</t>
  </si>
  <si>
    <t>'IN30317320113682</t>
  </si>
  <si>
    <t>VIVEK ASHOK PANDEY ,</t>
  </si>
  <si>
    <t>'IN30317320085087</t>
  </si>
  <si>
    <t>HARMINDER SINGH CHHABRA ,</t>
  </si>
  <si>
    <t>'IN30317320105310</t>
  </si>
  <si>
    <t>BUDHIMAN ,</t>
  </si>
  <si>
    <t>'IN30317320106511</t>
  </si>
  <si>
    <t>RAJIV CHANDER DHANDA ,</t>
  </si>
  <si>
    <t>'IN30317320100316</t>
  </si>
  <si>
    <t>KEDAR WAMAN NERURKAR ,</t>
  </si>
  <si>
    <t>'IN30317320057736</t>
  </si>
  <si>
    <t>RAJENDRA KUMAR MOHATTA ,</t>
  </si>
  <si>
    <t>'IN30317320060803</t>
  </si>
  <si>
    <t>SAURABH BAGRODIA ,</t>
  </si>
  <si>
    <t>'IN30317320108298</t>
  </si>
  <si>
    <t>SUKRUT PITALE ,</t>
  </si>
  <si>
    <t>'IN30317320108492</t>
  </si>
  <si>
    <t>ANANTHARAMU SURYANARAYANA ,</t>
  </si>
  <si>
    <t>'IN30317320086098</t>
  </si>
  <si>
    <t>DHARMESH SURENDRA PAREKH ,</t>
  </si>
  <si>
    <t>'IN30317320106843</t>
  </si>
  <si>
    <t>UMESH PURUSHOTTAM PANDAV ,</t>
  </si>
  <si>
    <t>'1207830000064744</t>
  </si>
  <si>
    <t>SAMIR RAZAHUSEN MOMIN . ,</t>
  </si>
  <si>
    <t>'IN30317320042431</t>
  </si>
  <si>
    <t>KETAN GOPAL SHANBHAG ,</t>
  </si>
  <si>
    <t>'IN30317320053250</t>
  </si>
  <si>
    <t>SANTOSH CHANDRA ,</t>
  </si>
  <si>
    <t>'IN30317320105658</t>
  </si>
  <si>
    <t>SANDEEP JAITLY ,</t>
  </si>
  <si>
    <t>'IN30317320105720</t>
  </si>
  <si>
    <t>CHANDRASHEKHAR KASHINATH SHENDE ,</t>
  </si>
  <si>
    <t>'IN30317320107709</t>
  </si>
  <si>
    <t>SONIA SATYANARAYAN IYER ,</t>
  </si>
  <si>
    <t>'IN30317320104903</t>
  </si>
  <si>
    <t>AJIT RAJNIKANT PANCHOLI ,</t>
  </si>
  <si>
    <t>'IN30317320106370</t>
  </si>
  <si>
    <t>RAKESH SOFAT ,</t>
  </si>
  <si>
    <t>'IN30317320109127</t>
  </si>
  <si>
    <t>SURESH M P ,</t>
  </si>
  <si>
    <t>'IN30317320105205</t>
  </si>
  <si>
    <t>NEELESH SHAH ,</t>
  </si>
  <si>
    <t>'IN30115123820641</t>
  </si>
  <si>
    <t>MUKUND KRISHNA JOSHI ,</t>
  </si>
  <si>
    <t>'IN30220111117907</t>
  </si>
  <si>
    <t>MEERA R OZA ,</t>
  </si>
  <si>
    <t>'IN30317320105738</t>
  </si>
  <si>
    <t>ATULKUMAR VIJAYKUMAR WALANKIKAR ,</t>
  </si>
  <si>
    <t>'IN30317320106048</t>
  </si>
  <si>
    <t>DHANESH SURENDRA GUPTE ,</t>
  </si>
  <si>
    <t>'IN30317320109135</t>
  </si>
  <si>
    <t>SIVANANDHAM PUNNIYAKODI ,</t>
  </si>
  <si>
    <t>'IN30317320109758</t>
  </si>
  <si>
    <t>MUKESH GUPTA ,</t>
  </si>
  <si>
    <t>'IN30317320040198</t>
  </si>
  <si>
    <t>ASHISH WILLIAMS ,</t>
  </si>
  <si>
    <t>'IN30317320049226</t>
  </si>
  <si>
    <t>SATI ASHOK KAMRA ,</t>
  </si>
  <si>
    <t>'IN30317320113449</t>
  </si>
  <si>
    <t>HOSHIAR SINGH BIST ,</t>
  </si>
  <si>
    <t>'IN30317320053959</t>
  </si>
  <si>
    <t>TULSIVANSH PRAKASH PUNJ ,</t>
  </si>
  <si>
    <t>'IN30317320112616</t>
  </si>
  <si>
    <t>NILESH KUMAR BHATIA ,</t>
  </si>
  <si>
    <t>'IN30317320118558</t>
  </si>
  <si>
    <t>POKALA SANJEET KUMAR ,</t>
  </si>
  <si>
    <t>'IN30317320040577</t>
  </si>
  <si>
    <t>NILESH JAYANTILAL RUPAREL ,</t>
  </si>
  <si>
    <t>'IN30317320037879</t>
  </si>
  <si>
    <t>ASOKE RANJAN DAS ,</t>
  </si>
  <si>
    <t>'IN30051321745529</t>
  </si>
  <si>
    <t>NAVIN MAHAVIRPRASAD DALMIA ,</t>
  </si>
  <si>
    <t>'IN30074910387715</t>
  </si>
  <si>
    <t>HIREN PRAVIN SHAH ,</t>
  </si>
  <si>
    <t>'IN30267932334995</t>
  </si>
  <si>
    <t>GOPAL KUMAR KHANDELWAL ,</t>
  </si>
  <si>
    <t>'IN30290241447156</t>
  </si>
  <si>
    <t>MANSURI IMTIYAZ MALANGBHAI ,</t>
  </si>
  <si>
    <t>'IN30302852415126</t>
  </si>
  <si>
    <t>TEYNAMPET RAJABATHER VELUMANI ,</t>
  </si>
  <si>
    <t>'IN30290242263066</t>
  </si>
  <si>
    <t>GOVIND SINGH BHINDER ,</t>
  </si>
  <si>
    <t>'IN30317320118582</t>
  </si>
  <si>
    <t>MADHULIKA GOYAL ,</t>
  </si>
  <si>
    <t>'1203320003000174</t>
  </si>
  <si>
    <t>RAMNATA ARJUNA MAVLINGCAR ,</t>
  </si>
  <si>
    <t>'IN30154955318020</t>
  </si>
  <si>
    <t>A B BASHEER ,</t>
  </si>
  <si>
    <t>'IN30023911019486</t>
  </si>
  <si>
    <t>SHARAN PREETA DSOUZA ,</t>
  </si>
  <si>
    <t>'1202470000403308</t>
  </si>
  <si>
    <t>SHAKUNTALA SHIVKUMAR JOSHI ,</t>
  </si>
  <si>
    <t>'IN30317320028468</t>
  </si>
  <si>
    <t>VENKATA SURYANARAYANA VEDULA ,</t>
  </si>
  <si>
    <t>'IN30317320031890</t>
  </si>
  <si>
    <t>PRAVIN CHELLURI ,</t>
  </si>
  <si>
    <t>'IN30154953444784</t>
  </si>
  <si>
    <t>JANE SHIRLEY PRIYA STANISLAUS ,</t>
  </si>
  <si>
    <t>'IN30302854182626</t>
  </si>
  <si>
    <t>ABHIJIT GHOSH ,</t>
  </si>
  <si>
    <t>'1203280000134388</t>
  </si>
  <si>
    <t>SANJAY GIRDHAR . ,</t>
  </si>
  <si>
    <t>'IN30317320032155</t>
  </si>
  <si>
    <t>SAHIL MALIK ,</t>
  </si>
  <si>
    <t>'IN30317320031701</t>
  </si>
  <si>
    <t>SHANKAR MEWARAM NAWANI ,</t>
  </si>
  <si>
    <t>'IN30317320040202</t>
  </si>
  <si>
    <t>P K BALASUBRAMANIAN ,</t>
  </si>
  <si>
    <t>'IN30023915201442</t>
  </si>
  <si>
    <t>PANDARAVALAPPIL SALAM ,</t>
  </si>
  <si>
    <t>'IN30317320107354</t>
  </si>
  <si>
    <t>VIVEK SHEEL HANDA ,</t>
  </si>
  <si>
    <t>'IN30302866675638</t>
  </si>
  <si>
    <t>BOOPATHI DURAISAMY ,</t>
  </si>
  <si>
    <t>'IN30317320028915</t>
  </si>
  <si>
    <t>ANTHONY ANDREW DSOUZA ,</t>
  </si>
  <si>
    <t>'IN30317320045838</t>
  </si>
  <si>
    <t>PRADIP DATTARAM DHAIRYAVAN ,</t>
  </si>
  <si>
    <t>'00001461</t>
  </si>
  <si>
    <t>SANDEEP SONEJA ,</t>
  </si>
  <si>
    <t>'00001449</t>
  </si>
  <si>
    <t>RADHAKRISHNAN VENKATARAMAN ,</t>
  </si>
  <si>
    <t>'IN30302854331970</t>
  </si>
  <si>
    <t>KALPESH JAGDISH CHANDRA KAMDAR ,</t>
  </si>
  <si>
    <t>'IN30267933980408</t>
  </si>
  <si>
    <t>ALAM GIR ,</t>
  </si>
  <si>
    <t>'IN30154918777015</t>
  </si>
  <si>
    <t>BASHIR AHMED IBRAHIM PARKAR ,</t>
  </si>
  <si>
    <t>'00001490</t>
  </si>
  <si>
    <t>ZACHRIA MATHEW ,</t>
  </si>
  <si>
    <t>'00001378</t>
  </si>
  <si>
    <t>BAKUL KUMAR C GODA ,</t>
  </si>
  <si>
    <t>'00001433</t>
  </si>
  <si>
    <t>N MOHAMED YOUSOF ,</t>
  </si>
  <si>
    <t>'00001444</t>
  </si>
  <si>
    <t>PRADEEP SINGHAL ,</t>
  </si>
  <si>
    <t>'00001424</t>
  </si>
  <si>
    <t>MAHMOODUL HASAN M HAFESJI ,</t>
  </si>
  <si>
    <t>'IN30317320115928</t>
  </si>
  <si>
    <t>RAVI RAMCHANDANI ,</t>
  </si>
  <si>
    <t>'IN30023911792117</t>
  </si>
  <si>
    <t>DALIA ANTONY THOMAS ,</t>
  </si>
  <si>
    <t>'IN30154954466246</t>
  </si>
  <si>
    <t>SONU JOHN ,</t>
  </si>
  <si>
    <t>'IN30021417556113</t>
  </si>
  <si>
    <t>RAHUL JALAN ,</t>
  </si>
  <si>
    <t>'1201060000161965</t>
  </si>
  <si>
    <t>SURESH DATTATRAY KULKARNI ,</t>
  </si>
  <si>
    <t>'IN30317320032585</t>
  </si>
  <si>
    <t>BHUDIA ARVIND HARISH ,</t>
  </si>
  <si>
    <t>'IN30317320038308</t>
  </si>
  <si>
    <t>MANOJ MANGALDAS SHAH ,</t>
  </si>
  <si>
    <t>'IN30317320053854</t>
  </si>
  <si>
    <t>BANNUR SUDHAKARA ,</t>
  </si>
  <si>
    <t>'IN30317320059883</t>
  </si>
  <si>
    <t>ASHOK PANDEY ,</t>
  </si>
  <si>
    <t>'IN30317320100210</t>
  </si>
  <si>
    <t>MAINAK ROY ,</t>
  </si>
  <si>
    <t>'IN30317320116417</t>
  </si>
  <si>
    <t>LAKSHMI SRINIVAS IMANDI ,</t>
  </si>
  <si>
    <t>'IN30317320118566</t>
  </si>
  <si>
    <t>SANDEEP GOYAL ,</t>
  </si>
  <si>
    <t>'IN30317320117321</t>
  </si>
  <si>
    <t>OBULA SUBRAHMANYAM BADIMALA ,</t>
  </si>
  <si>
    <t>'IN30317320052020</t>
  </si>
  <si>
    <t>MAYUR LALWANI ,</t>
  </si>
  <si>
    <t>'IN30267936240019</t>
  </si>
  <si>
    <t>ROHINI TANK ,</t>
  </si>
  <si>
    <t>'IN30317320046373</t>
  </si>
  <si>
    <t>PARDUMAN PARKASH CHADHA ,</t>
  </si>
  <si>
    <t>'IN30317320029217</t>
  </si>
  <si>
    <t>VIKRAM NATARAJ ,</t>
  </si>
  <si>
    <t>'IN30267934468898</t>
  </si>
  <si>
    <t>MOHAMMAD PERWEZ ALAM ,</t>
  </si>
  <si>
    <t>'IN30133020160284</t>
  </si>
  <si>
    <t>NARU BHARATH SIRISH REDDI ,</t>
  </si>
  <si>
    <t>'IN30317320052054</t>
  </si>
  <si>
    <t>DINESHKUMAR VANMALI SANGHRAJKA ,</t>
  </si>
  <si>
    <t>'IN30317320053604</t>
  </si>
  <si>
    <t>KANTA CHANDRAKANT GAJRIA ,</t>
  </si>
  <si>
    <t>'IN30317320038806</t>
  </si>
  <si>
    <t>SRADHA KOHLI ,</t>
  </si>
  <si>
    <t>'IN30317320030965</t>
  </si>
  <si>
    <t>ASHOK KUMAR JAIN ,</t>
  </si>
  <si>
    <t>'IN30317320055358</t>
  </si>
  <si>
    <t>ADITIYA VIKRAM SHARMA ,</t>
  </si>
  <si>
    <t>'IN30317320032761</t>
  </si>
  <si>
    <t>BINU TONY ,</t>
  </si>
  <si>
    <t>'IN30302850479306</t>
  </si>
  <si>
    <t>SANJAY KUMAR PARASOTTAMDAS SHAH ,</t>
  </si>
  <si>
    <t>'IN30317320031793</t>
  </si>
  <si>
    <t>NAMAN KUMAR ,</t>
  </si>
  <si>
    <t>'1203280000146577</t>
  </si>
  <si>
    <t>SAJAN KUNNUMPURATH . ,</t>
  </si>
  <si>
    <t>'IN30302852599384</t>
  </si>
  <si>
    <t>HEMAL PRABODHCHANDRA NANAVATI ,</t>
  </si>
  <si>
    <t>'IN30302850113407</t>
  </si>
  <si>
    <t>RIZWAN ALI PAWNE ,</t>
  </si>
  <si>
    <t>'IN30290242592778</t>
  </si>
  <si>
    <t>MATHEW GEORGE ,</t>
  </si>
  <si>
    <t>'IN30290241603936</t>
  </si>
  <si>
    <t>VINOD KUMAR POODUSSERY ,</t>
  </si>
  <si>
    <t>'IN30023912904297</t>
  </si>
  <si>
    <t>MOHAMMED KOYA CHUKKAN ,</t>
  </si>
  <si>
    <t>'IN30317320117330</t>
  </si>
  <si>
    <t>'IN30317320054742</t>
  </si>
  <si>
    <t>VANDANA NEHRA ,</t>
  </si>
  <si>
    <t>'IN30302854075045</t>
  </si>
  <si>
    <t>TRILOCHANA AJAYKUMAR CHAUHAN ,</t>
  </si>
  <si>
    <t>'IN30317320088261</t>
  </si>
  <si>
    <t>AJAY R PADARIA ,</t>
  </si>
  <si>
    <t>'IN30317320052861</t>
  </si>
  <si>
    <t>GIRISH KUMAR MADANLAL JAIN ,</t>
  </si>
  <si>
    <t>'IN30317320052175</t>
  </si>
  <si>
    <t>HARSH PRASAD ,</t>
  </si>
  <si>
    <t>'IN30317320056609</t>
  </si>
  <si>
    <t>SUBRAHMANYAM GARIKIPATI ,</t>
  </si>
  <si>
    <t>'IN30317320049347</t>
  </si>
  <si>
    <t>HARVANSH BATRA ,</t>
  </si>
  <si>
    <t>'IN30317320042851</t>
  </si>
  <si>
    <t>YOGESH KUMAR ANAND ,</t>
  </si>
  <si>
    <t>'IN30317320118822</t>
  </si>
  <si>
    <t>DHARANIKOTA VENKATESWARA RAO ,</t>
  </si>
  <si>
    <t>'IN30317320048326</t>
  </si>
  <si>
    <t>HARSHANA VIVEK LAJMI ,</t>
  </si>
  <si>
    <t>'IN30317320044940</t>
  </si>
  <si>
    <t>CHAVIJIT SINGH BAWA ,</t>
  </si>
  <si>
    <t>'IN30317320061252</t>
  </si>
  <si>
    <t>TAJ KUNWAR PAUL ,</t>
  </si>
  <si>
    <t>'IN30163741059392</t>
  </si>
  <si>
    <t>THENSEENA CHEEKILODAN KOOVERI ,</t>
  </si>
  <si>
    <t>'IN30267934415706</t>
  </si>
  <si>
    <t>RENJAN VARGHESE ,</t>
  </si>
  <si>
    <t>'IN30317320040413</t>
  </si>
  <si>
    <t>SAGAR KANTILAL DEDHIA ,</t>
  </si>
  <si>
    <t>'IN30317320060612</t>
  </si>
  <si>
    <t>MURKI PRAKASH ,</t>
  </si>
  <si>
    <t>'IN30317320032649</t>
  </si>
  <si>
    <t>SUDARSHAN KRISHNASWAMI MADABUSHI ,</t>
  </si>
  <si>
    <t>'IN30317320052870</t>
  </si>
  <si>
    <t>GIRIDHAR ATHANKI ,</t>
  </si>
  <si>
    <t>'IN30317320061373</t>
  </si>
  <si>
    <t>MOHINDER KUMAR BAHL ,</t>
  </si>
  <si>
    <t>'IN30317320032456</t>
  </si>
  <si>
    <t>GEORGE MAMMEN ,</t>
  </si>
  <si>
    <t>'IN30317320032544</t>
  </si>
  <si>
    <t>IMRAN ABDUL AZIZ MERCHANT ,</t>
  </si>
  <si>
    <t>'IN30247040172759</t>
  </si>
  <si>
    <t>VISHWA MOHAN KAPIL ,</t>
  </si>
  <si>
    <t>'IN30267932572087</t>
  </si>
  <si>
    <t>GIRIJANANDAN PANDA ,</t>
  </si>
  <si>
    <t>'IN30154930662258</t>
  </si>
  <si>
    <t>NIKHIL HARSUKH JHAVERI ,</t>
  </si>
  <si>
    <t>'IN30177414055345</t>
  </si>
  <si>
    <t>RATILAL RANCHHODBHAI KAPADIA ,</t>
  </si>
  <si>
    <t>'IN30154950946654</t>
  </si>
  <si>
    <t>ANIKET CHANDRAKANT BIDAYE ,</t>
  </si>
  <si>
    <t>'IN30154950491966</t>
  </si>
  <si>
    <t>SUNEER MANAL ,</t>
  </si>
  <si>
    <t>'IN30154954620520</t>
  </si>
  <si>
    <t>MAYUR PATEL ,</t>
  </si>
  <si>
    <t>'IN30154937427431</t>
  </si>
  <si>
    <t>ADARSH S SHETTY ,</t>
  </si>
  <si>
    <t>'IN30154930177065</t>
  </si>
  <si>
    <t>RITA MOOLCHANDANI ,</t>
  </si>
  <si>
    <t>'IN30115121037336</t>
  </si>
  <si>
    <t>VENUGOPAL NAIR ,</t>
  </si>
  <si>
    <t>'IN30115127597645</t>
  </si>
  <si>
    <t>RAJAN VENKATESH NAGAMONY ,</t>
  </si>
  <si>
    <t>'IN30051320281331</t>
  </si>
  <si>
    <t>FRANKLIN CARVALHO ,</t>
  </si>
  <si>
    <t>'IN30048417371119</t>
  </si>
  <si>
    <t>CHICKBALLAPUR NANJUNDA RAO RAJEEVA ,</t>
  </si>
  <si>
    <t>'IN30074910531154</t>
  </si>
  <si>
    <t>MEETA MANU AHUJA ,</t>
  </si>
  <si>
    <t>'1203440000328195</t>
  </si>
  <si>
    <t>CLIFFORD SAVIO SEQUEIRA ,</t>
  </si>
  <si>
    <t>'1301670000455895</t>
  </si>
  <si>
    <t>GAURANG VINUBHAI PATEL ,</t>
  </si>
  <si>
    <t>'1601010000413457</t>
  </si>
  <si>
    <t>GAURAV JAIN ,</t>
  </si>
  <si>
    <t>'1201090000745006</t>
  </si>
  <si>
    <t>VIJAYKUMAR DIPCHAND GANDHI ,</t>
  </si>
  <si>
    <t>'1208120000000175</t>
  </si>
  <si>
    <t>RUPALI PRASAD MHETAR ,</t>
  </si>
  <si>
    <t>'1201060002166911</t>
  </si>
  <si>
    <t>MYLSAMY KARUPPA GOUNDER ,</t>
  </si>
  <si>
    <t>'1203280000129194</t>
  </si>
  <si>
    <t>JAYAPAL K. . ,</t>
  </si>
  <si>
    <t>'IN30023912409567</t>
  </si>
  <si>
    <t>VADAKKUTTE NANDANAN CHARU PANICKAR ,</t>
  </si>
  <si>
    <t>'IN30023912386478</t>
  </si>
  <si>
    <t>SHABBIR ,</t>
  </si>
  <si>
    <t>'IN30021416184896</t>
  </si>
  <si>
    <t>SURESH KUMAR BASAVARADHYA JAGDISH KUMAR ,</t>
  </si>
  <si>
    <t>'IN30023911731807</t>
  </si>
  <si>
    <t>ANVARUDDIN MUHAMMED KUNJU ,</t>
  </si>
  <si>
    <t>'IN30290241010286</t>
  </si>
  <si>
    <t>SAJAN THOMAS ,</t>
  </si>
  <si>
    <t>'IN30290240686680</t>
  </si>
  <si>
    <t>BENEDICT T J DMELLO ,</t>
  </si>
  <si>
    <t>'IN30290243609906</t>
  </si>
  <si>
    <t>JAGADEESAN SIVARAJAN ,</t>
  </si>
  <si>
    <t>'IN30302857756913</t>
  </si>
  <si>
    <t>KRISHNA THOTHADRI ,</t>
  </si>
  <si>
    <t>'IN30302851530779</t>
  </si>
  <si>
    <t>SOMANATHA HALASINAGHATTA SANNAMARI ,</t>
  </si>
  <si>
    <t>'IN30302850918769</t>
  </si>
  <si>
    <t>JAIN ATUL KUMAR ,</t>
  </si>
  <si>
    <t>'IN30317320119085</t>
  </si>
  <si>
    <t>ANANT VISHNUPANT GHUGARE ,</t>
  </si>
  <si>
    <t>'IN30048412515094</t>
  </si>
  <si>
    <t>SARBPREET SINGH ,</t>
  </si>
  <si>
    <t>'IN30047641356350</t>
  </si>
  <si>
    <t>NISHIT YOGESH KAKKA ,</t>
  </si>
  <si>
    <t>'IN30048410427240</t>
  </si>
  <si>
    <t>RAMESH KAMALASHANKER SHUKLA ,</t>
  </si>
  <si>
    <t>'IN30317320043539</t>
  </si>
  <si>
    <t>CHERYL ANN DSOUZA ,</t>
  </si>
  <si>
    <t>'IN30317320041256</t>
  </si>
  <si>
    <t>PHILIP JULIAN PINTO ,</t>
  </si>
  <si>
    <t>'IN30267931057557</t>
  </si>
  <si>
    <t>VISALA VENKATA GORTY ,</t>
  </si>
  <si>
    <t>'1201090000294974</t>
  </si>
  <si>
    <t>AMIT NARAINDAS PHERWANI ,</t>
  </si>
  <si>
    <t>'IN30317320060284</t>
  </si>
  <si>
    <t>RAJ KUMAR YADAV ,</t>
  </si>
  <si>
    <t>'IN30317320105699</t>
  </si>
  <si>
    <t>OMPRAKASH WADHWANI ,</t>
  </si>
  <si>
    <t>'IN30317320049970</t>
  </si>
  <si>
    <t>SHAIK GALIB ,</t>
  </si>
  <si>
    <t>'IN30317320031541</t>
  </si>
  <si>
    <t>BHARAT BHUSHAN MANOCHA ,</t>
  </si>
  <si>
    <t>'IN30317320031419</t>
  </si>
  <si>
    <t>'IN30317320041205</t>
  </si>
  <si>
    <t>VIVEK SAMEER SOARES ,</t>
  </si>
  <si>
    <t>'IN30317320060356</t>
  </si>
  <si>
    <t>KRISHNA KUMAR SRIRAMADHESIKAN ,</t>
  </si>
  <si>
    <t>'IN30115127079813</t>
  </si>
  <si>
    <t>SURENDRAN KOREN CHIRATH ,</t>
  </si>
  <si>
    <t>'IN30317320031015</t>
  </si>
  <si>
    <t>PARMINDER SINGH AHLUWALIA ,</t>
  </si>
  <si>
    <t>'IN30317320119093</t>
  </si>
  <si>
    <t>RAKESH KANT UPADHYAY ,</t>
  </si>
  <si>
    <t>'IN30317320117612</t>
  </si>
  <si>
    <t>PRIYA REKHA DHUSHYANTH KUMAR ,</t>
  </si>
  <si>
    <t>'IN30317320117731</t>
  </si>
  <si>
    <t>PARMINDER SINGH ,</t>
  </si>
  <si>
    <t>'IN30317320117926</t>
  </si>
  <si>
    <t>RATHNAVEL PANDIAN KRISHNASAMY ,</t>
  </si>
  <si>
    <t>'IN30317320118033</t>
  </si>
  <si>
    <t>HARISH C ANAND ,</t>
  </si>
  <si>
    <t>'IN30037810188590</t>
  </si>
  <si>
    <t>AJAYKUMAR BHORA.M ,</t>
  </si>
  <si>
    <t>'1208160002501662</t>
  </si>
  <si>
    <t>ANOOP SIVASANKARAN ,</t>
  </si>
  <si>
    <t>'IN30317320032000</t>
  </si>
  <si>
    <t>SWATI ANIL AROSKAR ,</t>
  </si>
  <si>
    <t>'IN30317320048924</t>
  </si>
  <si>
    <t>PRAKASH BAMBANI ,</t>
  </si>
  <si>
    <t>'IN30021414743857</t>
  </si>
  <si>
    <t>VIGHNESHVAR BANDEKAR ,</t>
  </si>
  <si>
    <t>'IN30317320119411</t>
  </si>
  <si>
    <t>ANJAN KUMAR MAJUMDER ,</t>
  </si>
  <si>
    <t>'IN30317320120681</t>
  </si>
  <si>
    <t>HARIPRIYA MANI ,</t>
  </si>
  <si>
    <t>'IN30317320113192</t>
  </si>
  <si>
    <t>KIRTI PARSI ,</t>
  </si>
  <si>
    <t>'IN30317320040585</t>
  </si>
  <si>
    <t>DAMYANTI NILESH RUPAREL ,</t>
  </si>
  <si>
    <t>'1205270000045637</t>
  </si>
  <si>
    <t>VENKATA SATYANARAYANA MURTHY NIMMAKAYALAVEERA ,</t>
  </si>
  <si>
    <t>'IN30154935616139</t>
  </si>
  <si>
    <t>DHEERAJ TALREJA ,</t>
  </si>
  <si>
    <t>'IN30317320057347</t>
  </si>
  <si>
    <t>VIVEK NADAVALLIL ,</t>
  </si>
  <si>
    <t>'IN30317320053846</t>
  </si>
  <si>
    <t>PUSHPA PANDEY ,</t>
  </si>
  <si>
    <t>'IN30317320039454</t>
  </si>
  <si>
    <t>'IN30317320038791</t>
  </si>
  <si>
    <t>KRISHNAN VISWANATHAN ,</t>
  </si>
  <si>
    <t>'IN30302853408979</t>
  </si>
  <si>
    <t>PONNUSWAMY KARTHI KEYAN ,</t>
  </si>
  <si>
    <t>'IN30154932672281</t>
  </si>
  <si>
    <t>KURIEN VELLAPADAVIL VARKEY ,</t>
  </si>
  <si>
    <t>'IN30154935580565</t>
  </si>
  <si>
    <t>RAJIV BHANDARI ,</t>
  </si>
  <si>
    <t>'IN30154919169000</t>
  </si>
  <si>
    <t>MURALEEDHARAN VALAKANDY ,</t>
  </si>
  <si>
    <t>'IN30199110358211</t>
  </si>
  <si>
    <t>PATEL PALLAVI NIKETAN ,</t>
  </si>
  <si>
    <t>'IN30267931789295</t>
  </si>
  <si>
    <t>LESLIE JOSEPH E PEREIRA ,</t>
  </si>
  <si>
    <t>'IN30220111115565</t>
  </si>
  <si>
    <t>RAJSHEKHAR OZA ,</t>
  </si>
  <si>
    <t>'IN30023911801628</t>
  </si>
  <si>
    <t>SANKARAN KUTTY K ,</t>
  </si>
  <si>
    <t>'IN30290240356000</t>
  </si>
  <si>
    <t>HEMANT KOTHARI ,</t>
  </si>
  <si>
    <t>'1208160004935941</t>
  </si>
  <si>
    <t>KRISHNA NEMANI SASTRY ,</t>
  </si>
  <si>
    <t>'IN30302850071334</t>
  </si>
  <si>
    <t>PRADUMNAJI PANDEY ,</t>
  </si>
  <si>
    <t>'IN30317320030877</t>
  </si>
  <si>
    <t>BALU CHANDRAN ,</t>
  </si>
  <si>
    <t>'IN30611490104166</t>
  </si>
  <si>
    <t>KALPI JOGANI ,</t>
  </si>
  <si>
    <t>'IN30317320061978</t>
  </si>
  <si>
    <t>RAMA SHANKAR DWIVEDI ,</t>
  </si>
  <si>
    <t>'IN30311610873519</t>
  </si>
  <si>
    <t>SANDEEP SURESH BENDRE ,</t>
  </si>
  <si>
    <t>'IN30317320059971</t>
  </si>
  <si>
    <t>ALOK KUMAR ,</t>
  </si>
  <si>
    <t>'IN30317320031443</t>
  </si>
  <si>
    <t>MANSOOR ALI CHEMMALA HOUSE ,</t>
  </si>
  <si>
    <t>'IN30317320034499</t>
  </si>
  <si>
    <t>SACHIN PAHWA ,</t>
  </si>
  <si>
    <t>'IN30317320038412</t>
  </si>
  <si>
    <t>VISHWANATH PRABHU ,</t>
  </si>
  <si>
    <t>'IN30317320054470</t>
  </si>
  <si>
    <t>SANGEETA MEHTA ,</t>
  </si>
  <si>
    <t>'IN30317320060194</t>
  </si>
  <si>
    <t>K KALYAN CHAKRAVATHY ,</t>
  </si>
  <si>
    <t>'IN30317320044011</t>
  </si>
  <si>
    <t>USHA DNYANESHWAR RINDHE ,</t>
  </si>
  <si>
    <t>'IN30317320044931</t>
  </si>
  <si>
    <t>NIMESH CHAUDHARI ,</t>
  </si>
  <si>
    <t>'IN30317320034048</t>
  </si>
  <si>
    <t>ANUP PRADIPKUMAR SHAH ,</t>
  </si>
  <si>
    <t>'IN30317320040544</t>
  </si>
  <si>
    <t>DEVESH ANAND ,</t>
  </si>
  <si>
    <t>'IN30317320048609</t>
  </si>
  <si>
    <t>ARATTUCULAM TITUS ,</t>
  </si>
  <si>
    <t>'IN30317320042860</t>
  </si>
  <si>
    <t>JATIN KANTILAL CHAUHAN ,</t>
  </si>
  <si>
    <t>'IN30317320051725</t>
  </si>
  <si>
    <t>SARBJIT SINGH ,</t>
  </si>
  <si>
    <t>'IN30317320053493</t>
  </si>
  <si>
    <t>CHETAN MANUBHAI MISTRY ,</t>
  </si>
  <si>
    <t>'IN30317320040421</t>
  </si>
  <si>
    <t>SUJATA SOOD ,</t>
  </si>
  <si>
    <t>'IN30317320042933</t>
  </si>
  <si>
    <t>GANESAN SUBRAMANIAN IYER ,</t>
  </si>
  <si>
    <t>'IN30317320052708</t>
  </si>
  <si>
    <t>METTUMPURATH RAMAKRISHNAN RATHEESH ,</t>
  </si>
  <si>
    <t>'IN30317320043426</t>
  </si>
  <si>
    <t>DSILVA DEREK SAVIO ,</t>
  </si>
  <si>
    <t>'IN30317320043434</t>
  </si>
  <si>
    <t>GANESH VANKATESH BALEBAIL ,</t>
  </si>
  <si>
    <t>'IN30317320054228</t>
  </si>
  <si>
    <t>TAPASH SENGUPTA ,</t>
  </si>
  <si>
    <t>'IN30317320045292</t>
  </si>
  <si>
    <t>SANJEEV KUMAR SURI ,</t>
  </si>
  <si>
    <t>'IN30115126029817</t>
  </si>
  <si>
    <t>PRADOSH THOPPIYIL SURENDRANATH ,</t>
  </si>
  <si>
    <t>'IN30290240119485</t>
  </si>
  <si>
    <t>HARINDER NAYYAR ,</t>
  </si>
  <si>
    <t>'IN30290247580042</t>
  </si>
  <si>
    <t>ABINASH KUMAR VIMAL ,</t>
  </si>
  <si>
    <t>'00006005</t>
  </si>
  <si>
    <t>MADHUSUDHAN BANDARI ,</t>
  </si>
  <si>
    <t>'00001450</t>
  </si>
  <si>
    <t>RAJENDAR KUMAR BATTA ,</t>
  </si>
  <si>
    <t>'00001453</t>
  </si>
  <si>
    <t>RAMACHANDRA SUNDARAMURTHY ,</t>
  </si>
  <si>
    <t>'00001485</t>
  </si>
  <si>
    <t>VISHNU S GUNWANI ,</t>
  </si>
  <si>
    <t>'IN30317320036915</t>
  </si>
  <si>
    <t>PRACHI SANJAY VASWANI ,</t>
  </si>
  <si>
    <t>'IN30317320050030</t>
  </si>
  <si>
    <t>PRAMOD VENUGOPAL PILLAI ,</t>
  </si>
  <si>
    <t>'IN30317320049736</t>
  </si>
  <si>
    <t>ANTONY KANAPPILLY ,</t>
  </si>
  <si>
    <t>'IN30317320052038</t>
  </si>
  <si>
    <t>ARINDAM SENGUPTA ,</t>
  </si>
  <si>
    <t>'IN30317320048594</t>
  </si>
  <si>
    <t>RAMAKRISHNA SWAMI NARAYANASWAMI ,</t>
  </si>
  <si>
    <t>'IN30317320052685</t>
  </si>
  <si>
    <t>REVABEN MANORBHAI PATEL ,</t>
  </si>
  <si>
    <t>'IN30317320045670</t>
  </si>
  <si>
    <t>NEELAM SHARMA ,</t>
  </si>
  <si>
    <t>'IN30317320048957</t>
  </si>
  <si>
    <t>VENKATA SATYANARAYANA KOLLAPUDI ,</t>
  </si>
  <si>
    <t>'IN30317320054582</t>
  </si>
  <si>
    <t>JAYARAMAN RAJA ,</t>
  </si>
  <si>
    <t>'IN30317320053305</t>
  </si>
  <si>
    <t>ANWAR KHURSHEED ,</t>
  </si>
  <si>
    <t>'1201130000579382</t>
  </si>
  <si>
    <t>BALAMURALI HEBBAR MANJIL ,</t>
  </si>
  <si>
    <t>'IN30302852743066</t>
  </si>
  <si>
    <t>TARUN GOBINDRAM MALKANI ,</t>
  </si>
  <si>
    <t>'IN30317320029838</t>
  </si>
  <si>
    <t>LALITHAMBA SURESHKUMAR ,</t>
  </si>
  <si>
    <t>'IN30317320032729</t>
  </si>
  <si>
    <t>GAMI RASHMIKA RAMESH ,</t>
  </si>
  <si>
    <t>'IN30023911543114</t>
  </si>
  <si>
    <t>VIPUL DHIREN KOTECHA ,</t>
  </si>
  <si>
    <t>'IN30023912084578</t>
  </si>
  <si>
    <t>DEVANAND KURUP ,</t>
  </si>
  <si>
    <t>'IN30317320058911</t>
  </si>
  <si>
    <t>SUKESHI MUKTISHANKER BUCH ,</t>
  </si>
  <si>
    <t>'IN30317320033344</t>
  </si>
  <si>
    <t>RICHARD MOHAN WASON ,</t>
  </si>
  <si>
    <t>'IN30317320045707</t>
  </si>
  <si>
    <t>KAMAL L MANDAN ,</t>
  </si>
  <si>
    <t>'IN30317320040569</t>
  </si>
  <si>
    <t>KARNA NILESH RUPAREL ,</t>
  </si>
  <si>
    <t>'IN30317320048748</t>
  </si>
  <si>
    <t>SUDHIR KUMAR KHANNA ,</t>
  </si>
  <si>
    <t>'IN30290246707466</t>
  </si>
  <si>
    <t>SANJIV CHOPRA ,</t>
  </si>
  <si>
    <t>'IN30317320046390</t>
  </si>
  <si>
    <t>ANIL KUMAR SINHA ,</t>
  </si>
  <si>
    <t>'IN30317320041703</t>
  </si>
  <si>
    <t>NAIDU AKHILESH KUMAR ,</t>
  </si>
  <si>
    <t>'IN30317320043024</t>
  </si>
  <si>
    <t>PIYUSH CHANDULAL SHETH ,</t>
  </si>
  <si>
    <t>'IN30317320043032</t>
  </si>
  <si>
    <t>MASROOR ZAIDI ,</t>
  </si>
  <si>
    <t>'IN30317320065018</t>
  </si>
  <si>
    <t>PRAKASH JAYARAMAN ,</t>
  </si>
  <si>
    <t>'IN30317320045268</t>
  </si>
  <si>
    <t>ASHISH VERMA ,</t>
  </si>
  <si>
    <t>'IN30317320043387</t>
  </si>
  <si>
    <t>DINESH KUMAR BOHRE ,</t>
  </si>
  <si>
    <t>'IN30317320046453</t>
  </si>
  <si>
    <t>CHANDRASHEKAR BALARAMAN ,</t>
  </si>
  <si>
    <t>'IN30317320047270</t>
  </si>
  <si>
    <t>ANISH PANDEY ,</t>
  </si>
  <si>
    <t>'IN30317320039622</t>
  </si>
  <si>
    <t>AJAY BIST ,</t>
  </si>
  <si>
    <t>'IN30302854523806</t>
  </si>
  <si>
    <t>VIJAYA RAJA SEKHARAN ,</t>
  </si>
  <si>
    <t>'IN30302850810083</t>
  </si>
  <si>
    <t>UMAR AYAZ ARSHI ,</t>
  </si>
  <si>
    <t>'IN30302850202934</t>
  </si>
  <si>
    <t>NAGARAJAN VENKATACHALAM ,</t>
  </si>
  <si>
    <t>'IN30290240838155</t>
  </si>
  <si>
    <t>YATIN KISHOR PANDIT ,</t>
  </si>
  <si>
    <t>'IN30290242025513</t>
  </si>
  <si>
    <t>PAUL GREGORY ARANJO ,</t>
  </si>
  <si>
    <t>'IN30154935996027</t>
  </si>
  <si>
    <t>RAVINDRAN RAMIAH ,</t>
  </si>
  <si>
    <t>'IN30154934272941</t>
  </si>
  <si>
    <t>SYED HUSSAIN ,</t>
  </si>
  <si>
    <t>'IN30302867444007</t>
  </si>
  <si>
    <t>CHINTAN KAMLESH SHAH ,</t>
  </si>
  <si>
    <t>'1203790000032153</t>
  </si>
  <si>
    <t>ANAGHA YASHODHAN BORKAR ,</t>
  </si>
  <si>
    <t>'1204720006635857</t>
  </si>
  <si>
    <t>HARI OM JOSHI ,</t>
  </si>
  <si>
    <t>'1202470000300724</t>
  </si>
  <si>
    <t>VIVIAN PHILOMENA GEORGE ,</t>
  </si>
  <si>
    <t>'1204470007383931</t>
  </si>
  <si>
    <t>V ANOOP SHARMA ,</t>
  </si>
  <si>
    <t>'1208160002996451</t>
  </si>
  <si>
    <t>MANAN HEMANT PATEL ,</t>
  </si>
  <si>
    <t>'IN30023911533137</t>
  </si>
  <si>
    <t>ROBERT SEQUEIRA ,</t>
  </si>
  <si>
    <t>'IN30023910772833</t>
  </si>
  <si>
    <t>TRIVEDI VIMAL B ,</t>
  </si>
  <si>
    <t>'IN30023914619911</t>
  </si>
  <si>
    <t>DILESH V S ,</t>
  </si>
  <si>
    <t>'IN30023913093594</t>
  </si>
  <si>
    <t>NORBERT ALFRED PAIS ,</t>
  </si>
  <si>
    <t>'IN30048422558388</t>
  </si>
  <si>
    <t>PASCAL FRANCIS DSOUZA ,</t>
  </si>
  <si>
    <t>'IN30048414889110</t>
  </si>
  <si>
    <t>SURESH KUMAR ,</t>
  </si>
  <si>
    <t>'IN30115120827979</t>
  </si>
  <si>
    <t>RAPAKA VIJAY GOPAL ,</t>
  </si>
  <si>
    <t>'IN30317320041213</t>
  </si>
  <si>
    <t>SURESH AMBALAL AMIN ,</t>
  </si>
  <si>
    <t>'IN30317320041248</t>
  </si>
  <si>
    <t>VIVEK KASHINATH GORE ,</t>
  </si>
  <si>
    <t>'IN30317320051651</t>
  </si>
  <si>
    <t>KAUSHIK ROY ,</t>
  </si>
  <si>
    <t>'IN30290241444874</t>
  </si>
  <si>
    <t>SUDARSAN SANKARNARAYANAN ,</t>
  </si>
  <si>
    <t>'IN30317320054017</t>
  </si>
  <si>
    <t>SONU SINGH ,</t>
  </si>
  <si>
    <t>'IN30317320045186</t>
  </si>
  <si>
    <t>K MOIDEEN KOYA ,</t>
  </si>
  <si>
    <t>'IN30317320052159</t>
  </si>
  <si>
    <t>SANJAY SATYADARSHI ,</t>
  </si>
  <si>
    <t>'IN30317320049728</t>
  </si>
  <si>
    <t>KAMAL KISHORE RAVI ,</t>
  </si>
  <si>
    <t>'IN30317320045653</t>
  </si>
  <si>
    <t>KAMLESH J PANCHAL ,</t>
  </si>
  <si>
    <t>'IN30317320050005</t>
  </si>
  <si>
    <t>GUNJAN KUMAR ,</t>
  </si>
  <si>
    <t>'00001466</t>
  </si>
  <si>
    <t>SREEDHAR MANTRAVADI ,</t>
  </si>
  <si>
    <t>'IN30290242507069</t>
  </si>
  <si>
    <t>AFTHAB ZAIN ,</t>
  </si>
  <si>
    <t>'IN30317320047575</t>
  </si>
  <si>
    <t>BHUVA PRAKASH SHIVJI ,</t>
  </si>
  <si>
    <t>'IN30317320045688</t>
  </si>
  <si>
    <t>KAPIL RAM BHATIA ,</t>
  </si>
  <si>
    <t>'IN30317320050177</t>
  </si>
  <si>
    <t>RAJEEV DALIA ,</t>
  </si>
  <si>
    <t>'IN30317320055411</t>
  </si>
  <si>
    <t>MOHAN MANAVIKRAMAN RAJA ,</t>
  </si>
  <si>
    <t>'IN30317320050169</t>
  </si>
  <si>
    <t>SOBHAN MUKHERJEE ,</t>
  </si>
  <si>
    <t>'IN30317320052888</t>
  </si>
  <si>
    <t>RAGHUNATHAN MENOTHUPARAMBIL AYYAPPAN ,</t>
  </si>
  <si>
    <t>'IN30317320042886</t>
  </si>
  <si>
    <t>JYOTHI SHELIN KRISHNAN ,</t>
  </si>
  <si>
    <t>'IN30115127254419</t>
  </si>
  <si>
    <t>SRIDHAR BABU DATTI ,</t>
  </si>
  <si>
    <t>'IN30317320048586</t>
  </si>
  <si>
    <t>MANISHA CHANDRESH VASA ,</t>
  </si>
  <si>
    <t>'IN30317320033658</t>
  </si>
  <si>
    <t>SARVA KUPPUSAMY SUBRAMANIAN ,</t>
  </si>
  <si>
    <t>'IN30115128278655</t>
  </si>
  <si>
    <t>CHELLAPPAN RAJENDRAN PILLAI ,</t>
  </si>
  <si>
    <t>'IN30290240403386</t>
  </si>
  <si>
    <t>SIMON GILBERT DSOUZA ,</t>
  </si>
  <si>
    <t>'IN30317320038566</t>
  </si>
  <si>
    <t>ERIC KAMRUDDIN MISTRY ,</t>
  </si>
  <si>
    <t>'IN30317320038316</t>
  </si>
  <si>
    <t>KISHOR J SHAH ,</t>
  </si>
  <si>
    <t>'IN30317320038189</t>
  </si>
  <si>
    <t>T M JOSHY ,</t>
  </si>
  <si>
    <t>'IN30302852983130</t>
  </si>
  <si>
    <t>MANOJ NARAINDAS BHATIA ,</t>
  </si>
  <si>
    <t>'IN30317320053485</t>
  </si>
  <si>
    <t>MANJULA KUSUMWAL ,</t>
  </si>
  <si>
    <t>'IN30317320059867</t>
  </si>
  <si>
    <t>BHARATHI YALAMARTHY ,</t>
  </si>
  <si>
    <t>'IN30317320052521</t>
  </si>
  <si>
    <t>THANUVELIL OONNUNNY VARGHESE ,</t>
  </si>
  <si>
    <t>'IN30317320055028</t>
  </si>
  <si>
    <t>GAJENDER KUMAR ,</t>
  </si>
  <si>
    <t>'IN30317320054201</t>
  </si>
  <si>
    <t>RASESH NAGU ,</t>
  </si>
  <si>
    <t>'IN30317320041762</t>
  </si>
  <si>
    <t>JAMES PAUL ,</t>
  </si>
  <si>
    <t>'IN30115127417774</t>
  </si>
  <si>
    <t>JIMMY HOMI KOTWAL ,</t>
  </si>
  <si>
    <t>'IN30154952927838</t>
  </si>
  <si>
    <t>UMA MAGUDESH RAMASAMY ,</t>
  </si>
  <si>
    <t>'IN30267931934923</t>
  </si>
  <si>
    <t>GENEVIEVE INNOCENCIA JASMINE REGO ,</t>
  </si>
  <si>
    <t>'IN30023912319963</t>
  </si>
  <si>
    <t>NAIK BHARAT NATWARLAL ,</t>
  </si>
  <si>
    <t>'IN30317320025658</t>
  </si>
  <si>
    <t>VUNNAVA MADHU SUDAN ,</t>
  </si>
  <si>
    <t>'IN30302854699214</t>
  </si>
  <si>
    <t>ASHISH POPATLAL KATHARIYA ,</t>
  </si>
  <si>
    <t>'IN30290241284226</t>
  </si>
  <si>
    <t>V RAMESH ,</t>
  </si>
  <si>
    <t>'1202170000028336</t>
  </si>
  <si>
    <t>PREETI MOHANISH ANAND ,</t>
  </si>
  <si>
    <t>'IN30317320037014</t>
  </si>
  <si>
    <t>BIJUKUMAR V ,</t>
  </si>
  <si>
    <t>'IN30317320033352</t>
  </si>
  <si>
    <t>RESHMA KHANNA ,</t>
  </si>
  <si>
    <t>'IN30317320031816</t>
  </si>
  <si>
    <t>SUNIL SINHA ,</t>
  </si>
  <si>
    <t>'IN30074910934485</t>
  </si>
  <si>
    <t>SURESH HIRANAND NEGANDHI ,</t>
  </si>
  <si>
    <t>'1202470000376159</t>
  </si>
  <si>
    <t>LIONEL LAWRENCE MONTEIRO ,</t>
  </si>
  <si>
    <t>'IN30317320041230</t>
  </si>
  <si>
    <t>TRUPTI M HOSHING ,</t>
  </si>
  <si>
    <t>'IN30115124447282</t>
  </si>
  <si>
    <t>AMEE MEHUL SHAH ,</t>
  </si>
  <si>
    <t>'IN30317320028804</t>
  </si>
  <si>
    <t>RADHAKRISHAN JETHANAND LILARAMANI ,</t>
  </si>
  <si>
    <t>'IN30317320047124</t>
  </si>
  <si>
    <t>KALYANI SIVA PRASAD ,</t>
  </si>
  <si>
    <t>'IN30317320035400</t>
  </si>
  <si>
    <t>ROOPESH THAYYADETH ,</t>
  </si>
  <si>
    <t>'IN30317320037895</t>
  </si>
  <si>
    <t>SANJAYKUMAR JAYANTKUMAR ASHER ,</t>
  </si>
  <si>
    <t>'IN30317320037006</t>
  </si>
  <si>
    <t>ABILASH ,</t>
  </si>
  <si>
    <t>'IN30302850701476</t>
  </si>
  <si>
    <t>PARLA PALLI RAMESH ,</t>
  </si>
  <si>
    <t>'IN30302852430702</t>
  </si>
  <si>
    <t>MIGNONNE LIBERATA PINTO ,</t>
  </si>
  <si>
    <t>'IN30021417613509</t>
  </si>
  <si>
    <t>NANDISH MITAL ,</t>
  </si>
  <si>
    <t>'IN30047643379235</t>
  </si>
  <si>
    <t>SATISH M NAIR ,</t>
  </si>
  <si>
    <t>'IN30302850301980</t>
  </si>
  <si>
    <t>NAYAN A PATEL ,</t>
  </si>
  <si>
    <t>'00001421</t>
  </si>
  <si>
    <t>LONAPPAN SIMON VADAKKAN ,</t>
  </si>
  <si>
    <t>'IN30154953362027</t>
  </si>
  <si>
    <t>ALIASGAR SALEEM BHAGAT ,</t>
  </si>
  <si>
    <t>'IN30154931473429</t>
  </si>
  <si>
    <t>SHAFIUDDIN ,</t>
  </si>
  <si>
    <t>'IN30154951538128</t>
  </si>
  <si>
    <t>VIJAYKUMAR S TIWARI ,</t>
  </si>
  <si>
    <t>'IN30154951677530</t>
  </si>
  <si>
    <t>SHANKAR MADHUSWAMY ,</t>
  </si>
  <si>
    <t>'IN30154937902812</t>
  </si>
  <si>
    <t>ANNA CONCEICAO FERNANDES ,</t>
  </si>
  <si>
    <t>'IN30154955204688</t>
  </si>
  <si>
    <t>SURESH V SALUNKHE ,</t>
  </si>
  <si>
    <t>'IN30154955263055</t>
  </si>
  <si>
    <t>HITESHKUMAR LAXMAN ANJANI ,</t>
  </si>
  <si>
    <t>'IN30163710221796</t>
  </si>
  <si>
    <t>DAVIS CHIRAMEL Dr. ,</t>
  </si>
  <si>
    <t>'IN30163740729477</t>
  </si>
  <si>
    <t>MOHAN.P.P ,</t>
  </si>
  <si>
    <t>'IN30154955689015</t>
  </si>
  <si>
    <t>MOHAMMED TAHER ALI ,</t>
  </si>
  <si>
    <t>'IN30154955747897</t>
  </si>
  <si>
    <t>B JAYARAMAN ,</t>
  </si>
  <si>
    <t>'IN30154930696581</t>
  </si>
  <si>
    <t>SHAWN SAVIO MONTEIRO ,</t>
  </si>
  <si>
    <t>'IN30154932402004</t>
  </si>
  <si>
    <t>SHAH VINODRAI ,</t>
  </si>
  <si>
    <t>'IN30115122598674</t>
  </si>
  <si>
    <t>VIPINCHANDRA KANAIYALAL PANCHAL ,</t>
  </si>
  <si>
    <t>'IN30115124792513</t>
  </si>
  <si>
    <t>IRFAN YUSUF MIR ,</t>
  </si>
  <si>
    <t>'IN30115125331108</t>
  </si>
  <si>
    <t>SHEETAL BHARATKUMAR PATEL ,</t>
  </si>
  <si>
    <t>'IN30115126855734</t>
  </si>
  <si>
    <t>AZHAR SAEED ,</t>
  </si>
  <si>
    <t>'IN30267936314682</t>
  </si>
  <si>
    <t>APARNA BHANSALI ,</t>
  </si>
  <si>
    <t>'IN30267931545146</t>
  </si>
  <si>
    <t>MOHAMMED SALEEM ,</t>
  </si>
  <si>
    <t>'IN30267934034175</t>
  </si>
  <si>
    <t>BASHEER AHAMED ,</t>
  </si>
  <si>
    <t>'IN30267930408957</t>
  </si>
  <si>
    <t>MAQSOOD NAZIRMOHMED TAJBHAI ,</t>
  </si>
  <si>
    <t>'IN30302861748128</t>
  </si>
  <si>
    <t>SANJEEV GUPTA ,</t>
  </si>
  <si>
    <t>'IN30290243103285</t>
  </si>
  <si>
    <t>HIRAL MANISH BHATIA ,</t>
  </si>
  <si>
    <t>'IN30290243104469</t>
  </si>
  <si>
    <t>GANESH KRISHNA MOORTHY ,</t>
  </si>
  <si>
    <t>'IN30290245193837</t>
  </si>
  <si>
    <t>SURESH GOVINDAN NAIR ,</t>
  </si>
  <si>
    <t>'IN30290245530159</t>
  </si>
  <si>
    <t>JAYAKRISHNAN KANNAMPARAMBIL ,</t>
  </si>
  <si>
    <t>'IN30290241170388</t>
  </si>
  <si>
    <t>PATEL MUKUNDRAY RAMBHAI ,</t>
  </si>
  <si>
    <t>'IN30290242479807</t>
  </si>
  <si>
    <t>RICHARD CASTELINO ,</t>
  </si>
  <si>
    <t>'IN30023910781879</t>
  </si>
  <si>
    <t>RAMARAJ SREVAIKUNDAM LAKSHMANAN ,</t>
  </si>
  <si>
    <t>'IN30045014383382</t>
  </si>
  <si>
    <t>NAVAL SHAIVA ,</t>
  </si>
  <si>
    <t>'IN30023912457792</t>
  </si>
  <si>
    <t>RAJASEKHARAN NAIR GOPALAN NAIR ,</t>
  </si>
  <si>
    <t>'IN30023912712155</t>
  </si>
  <si>
    <t>MOHAMMAD QAMAR ALAM ,</t>
  </si>
  <si>
    <t>'IN30023912960639</t>
  </si>
  <si>
    <t>C R PRAKASH ,</t>
  </si>
  <si>
    <t>'IN30290246468249</t>
  </si>
  <si>
    <t>NIRMALA NAIDU SUGNANAM ,</t>
  </si>
  <si>
    <t>'IN30302859754161</t>
  </si>
  <si>
    <t>CHANDRAMOULI SANKARANARAYANAN ,</t>
  </si>
  <si>
    <t>'IN30302853764500</t>
  </si>
  <si>
    <t>NISHIT CHANDRAVADAN MANIYAR ,</t>
  </si>
  <si>
    <t>'IN30302850946949</t>
  </si>
  <si>
    <t>PRADEEP RACHAPPA ,</t>
  </si>
  <si>
    <t>'IN30302853468856</t>
  </si>
  <si>
    <t>GEORGE JOSEPH ,</t>
  </si>
  <si>
    <t>'IN30048424179760</t>
  </si>
  <si>
    <t>JIJOO JACOB VARGHESE ,</t>
  </si>
  <si>
    <t>'IN30048418838843</t>
  </si>
  <si>
    <t>ATANU RAHA ,</t>
  </si>
  <si>
    <t>'IN30097411368262</t>
  </si>
  <si>
    <t>HALAI HIRJI RAMJI ,</t>
  </si>
  <si>
    <t>'1208120000001242</t>
  </si>
  <si>
    <t>JOMET V JOSE ,</t>
  </si>
  <si>
    <t>'1204720007005355</t>
  </si>
  <si>
    <t>MD J RASHEED ,</t>
  </si>
  <si>
    <t>'1207020000952864</t>
  </si>
  <si>
    <t>MIHIR ASHWINKUMAR PARIKH ,</t>
  </si>
  <si>
    <t>'IN30047641120123</t>
  </si>
  <si>
    <t>AIJAJAHMED A GANACHARI ,</t>
  </si>
  <si>
    <t>'IN30317320028652</t>
  </si>
  <si>
    <t>ARUNKUMAR CHANDULAL KONDHIA ,</t>
  </si>
  <si>
    <t>'IN30317320055382</t>
  </si>
  <si>
    <t>JASMINE SHAPOOR NARGOLWALA ,</t>
  </si>
  <si>
    <t>'IN30317320054599</t>
  </si>
  <si>
    <t>ADITYAKUMAR SHIVKUMAR AGARWAL ,</t>
  </si>
  <si>
    <t>'IN30317320055542</t>
  </si>
  <si>
    <t>PARIMALA H P ,</t>
  </si>
  <si>
    <t>'IN30317320055778</t>
  </si>
  <si>
    <t>SHREYANS MEHTA ,</t>
  </si>
  <si>
    <t>'IN30317320042843</t>
  </si>
  <si>
    <t>AMIT R KOKKATH ,</t>
  </si>
  <si>
    <t>'IN30115126531165</t>
  </si>
  <si>
    <t>DARSHAN SHAMKANT PENDSE ,</t>
  </si>
  <si>
    <t>'IN30317320056764</t>
  </si>
  <si>
    <t>DOLLY BANIK ,</t>
  </si>
  <si>
    <t>'IN30317320055253</t>
  </si>
  <si>
    <t>ARVIND RAMAMURTHY ,</t>
  </si>
  <si>
    <t>'IN30023914450821</t>
  </si>
  <si>
    <t>SAJJAD ALI FAKIH ,</t>
  </si>
  <si>
    <t>'IN30290240796850</t>
  </si>
  <si>
    <t>RAJESH HIRALAL SHAH ,</t>
  </si>
  <si>
    <t>'IN30317320036564</t>
  </si>
  <si>
    <t>RAJAGOPAL VIJAYARAGHAVAN ,</t>
  </si>
  <si>
    <t>'IN30115123276233</t>
  </si>
  <si>
    <t>SANJIV KUMAR AGGARWAL ,</t>
  </si>
  <si>
    <t>'IN30317320056535</t>
  </si>
  <si>
    <t>MOHIT JAIN ,</t>
  </si>
  <si>
    <t>'IN30317320058456</t>
  </si>
  <si>
    <t>ANUPAMA AJMERA ,</t>
  </si>
  <si>
    <t>'IN30290242485485</t>
  </si>
  <si>
    <t>GULAMOHIDDIN ILLAUDDIN NAZIMUDDIN ,</t>
  </si>
  <si>
    <t>'IN30317320028853</t>
  </si>
  <si>
    <t>SANKARA RAMAN BALAJI ,</t>
  </si>
  <si>
    <t>'IN30317320052693</t>
  </si>
  <si>
    <t>CHAVI KHANNA ,</t>
  </si>
  <si>
    <t>'IN30290243097354</t>
  </si>
  <si>
    <t>DHANANJAY GAJANAN SINKAR ,</t>
  </si>
  <si>
    <t>'IN30115122419602</t>
  </si>
  <si>
    <t>APPANA KIRAN KUMAR ,</t>
  </si>
  <si>
    <t>'IN30290248964450</t>
  </si>
  <si>
    <t>MEENAKSHI BHANDARI ,</t>
  </si>
  <si>
    <t>'IN30023911386152</t>
  </si>
  <si>
    <t>BASAVARAJU NARAPPA KOLAHALU ,</t>
  </si>
  <si>
    <t>'IN30154931128130</t>
  </si>
  <si>
    <t>PREETI VINOD NAIR ,</t>
  </si>
  <si>
    <t>'IN30154954757472</t>
  </si>
  <si>
    <t>PANKAJ POPAT TORAWANE ,</t>
  </si>
  <si>
    <t>'IN30302854797267</t>
  </si>
  <si>
    <t>ARUN SIVAKUMAR KRISHNAN ,</t>
  </si>
  <si>
    <t>'IN30302854658814</t>
  </si>
  <si>
    <t>SATISH KUMAR GANTI ,</t>
  </si>
  <si>
    <t>'IN30290246278630</t>
  </si>
  <si>
    <t>ABDUL ANUP AHMED LATHIF ,</t>
  </si>
  <si>
    <t>'IN30290243123567</t>
  </si>
  <si>
    <t>S ASHOK KUMAR RAJU ,</t>
  </si>
  <si>
    <t>'IN30290245203153</t>
  </si>
  <si>
    <t>JIJI JACOB ,</t>
  </si>
  <si>
    <t>'IN30290244357116</t>
  </si>
  <si>
    <t>OJUS RAMDAS BAXI ,</t>
  </si>
  <si>
    <t>'IN30290242191248</t>
  </si>
  <si>
    <t>MUKESH NATVARLAL MEHTA ,</t>
  </si>
  <si>
    <t>'IN30034311189453</t>
  </si>
  <si>
    <t>PATEL TEJALBEN PRITESH ,</t>
  </si>
  <si>
    <t>'IN30023910267936</t>
  </si>
  <si>
    <t>ABDUL HUSSAIN HASANALI PARDIWALA ,</t>
  </si>
  <si>
    <t>'IN30023915323691</t>
  </si>
  <si>
    <t>JINSE G SIMON ,</t>
  </si>
  <si>
    <t>'IN30267931684512</t>
  </si>
  <si>
    <t>SANJAY KUMAR JAYANT KUMAR ASHER ,</t>
  </si>
  <si>
    <t>'1203280000173037</t>
  </si>
  <si>
    <t>DEEPAK DATTOPANT SHIVANKAR . ,</t>
  </si>
  <si>
    <t>'IN30037810285411</t>
  </si>
  <si>
    <t>ANIL KUMAR GUPTA ,</t>
  </si>
  <si>
    <t>'IN30048412406876</t>
  </si>
  <si>
    <t>REETA GUPTA ,</t>
  </si>
  <si>
    <t>'IN30317320052079</t>
  </si>
  <si>
    <t>MANOHAR CHUHARMAL WADHWANI ,</t>
  </si>
  <si>
    <t>'IN30317320047671</t>
  </si>
  <si>
    <t>AMIYA MUKHERJEE ,</t>
  </si>
  <si>
    <t>'00001414</t>
  </si>
  <si>
    <t>KALPNA SHAH ,</t>
  </si>
  <si>
    <t>'00001372</t>
  </si>
  <si>
    <t>AMIRUDDIN ISHAQ KHALFE ,</t>
  </si>
  <si>
    <t>'IN30018311123484</t>
  </si>
  <si>
    <t>ALIMODDIN KADRODDIN KAZI ,</t>
  </si>
  <si>
    <t>'1204720011328333</t>
  </si>
  <si>
    <t>NARESH KUMAR PURIPANDA ,</t>
  </si>
  <si>
    <t>'IN30317320052011</t>
  </si>
  <si>
    <t>ABDUL RAZZAK ABDULLA SHAIKH ,</t>
  </si>
  <si>
    <t>'IN30290240580546</t>
  </si>
  <si>
    <t>BINISH KOLATHODIYIL ,</t>
  </si>
  <si>
    <t>'1201580000065254</t>
  </si>
  <si>
    <t>KAMLESH KALYANI ,</t>
  </si>
  <si>
    <t>'IN30267933885753</t>
  </si>
  <si>
    <t>AMIT AHUJA ,</t>
  </si>
  <si>
    <t>'IN30154930290091</t>
  </si>
  <si>
    <t>MOHAMED NISHAD PALATHINGAL ,</t>
  </si>
  <si>
    <t>'IN30154951011685</t>
  </si>
  <si>
    <t>WILFRED STEVEN MARCEL DSOUZA ,</t>
  </si>
  <si>
    <t>'IN30302850043979</t>
  </si>
  <si>
    <t>AHSANULLAH KHAN ,</t>
  </si>
  <si>
    <t>'IN30115123186754</t>
  </si>
  <si>
    <t>MANDAR BHALCHANDRA WALIMBE ,</t>
  </si>
  <si>
    <t>'IN30290241807310</t>
  </si>
  <si>
    <t>MANSOOR ABDULLA SHAIKH ,</t>
  </si>
  <si>
    <t>'IN30302862690953</t>
  </si>
  <si>
    <t>SAJID RAHMAN ,</t>
  </si>
  <si>
    <t>'IN30290247219615</t>
  </si>
  <si>
    <t>SAJI T K VARGHESE ,</t>
  </si>
  <si>
    <t>'IN30317320035725</t>
  </si>
  <si>
    <t>ISAAC FELIX SEQUEIRA ,</t>
  </si>
  <si>
    <t>'IN30317320054496</t>
  </si>
  <si>
    <t>SHRINATH MULIMANI GOPINATH ,</t>
  </si>
  <si>
    <t>'IN30290246594267</t>
  </si>
  <si>
    <t>SUBHRAJIT BANDYOPADHYAY ,</t>
  </si>
  <si>
    <t>'IN30290243207010</t>
  </si>
  <si>
    <t>MANOJ NAUTAMLAL GANDHI ,</t>
  </si>
  <si>
    <t>'IN30023911567772</t>
  </si>
  <si>
    <t>RANJITH KIZHAKKETHIL ,</t>
  </si>
  <si>
    <t>'IN30290243418132</t>
  </si>
  <si>
    <t>NITIN GOKHALE ,</t>
  </si>
  <si>
    <t>'IN30290243392045</t>
  </si>
  <si>
    <t>MOHAMMAD SHAMIM KHAN ,</t>
  </si>
  <si>
    <t>'IN30290248201618</t>
  </si>
  <si>
    <t>KETAN M JOSHI ,</t>
  </si>
  <si>
    <t>'IN30290248274246</t>
  </si>
  <si>
    <t>M L NARAYANACHARYULU ,</t>
  </si>
  <si>
    <t>'IN30290248403704</t>
  </si>
  <si>
    <t>TARUN KHANDELWAL ,</t>
  </si>
  <si>
    <t>'IN30290242618536</t>
  </si>
  <si>
    <t>SRINIVAS GATRAM ,</t>
  </si>
  <si>
    <t>'IN30290241592518</t>
  </si>
  <si>
    <t>NIRANJAN SHANKAR MATHKARI ,</t>
  </si>
  <si>
    <t>'IN30290240834787</t>
  </si>
  <si>
    <t>C NARAYANASWAMY ,</t>
  </si>
  <si>
    <t>'IN30302852500706</t>
  </si>
  <si>
    <t>SAMIRO BONIFACIO DSOUZA ,</t>
  </si>
  <si>
    <t>'IN30302851481856</t>
  </si>
  <si>
    <t>RAMESH JAYANTIBHAI PATEL ,</t>
  </si>
  <si>
    <t>'IN30302852267100</t>
  </si>
  <si>
    <t>ENGRACIO ANTHONY DCOSTA ,</t>
  </si>
  <si>
    <t>'IN30154931961459</t>
  </si>
  <si>
    <t>SALIM MEHMOOD WANGDE ,</t>
  </si>
  <si>
    <t>'IN30302866593513</t>
  </si>
  <si>
    <t>RITU CHANDAK ,</t>
  </si>
  <si>
    <t>'IN30154935438443</t>
  </si>
  <si>
    <t>ANANTHA NARAYANAN ,</t>
  </si>
  <si>
    <t>'IN30154917555638</t>
  </si>
  <si>
    <t>GOKUL SUWALALJI JAIN ,</t>
  </si>
  <si>
    <t>'IN30154955897893</t>
  </si>
  <si>
    <t>PANKAJ R PATEL ,</t>
  </si>
  <si>
    <t>'IN30154914755592</t>
  </si>
  <si>
    <t>SADIQUE ALI KASIM ULDE ,</t>
  </si>
  <si>
    <t>'IN30302850356073</t>
  </si>
  <si>
    <t>PRADEEP VASUDEV ,</t>
  </si>
  <si>
    <t>'IN30302854899792</t>
  </si>
  <si>
    <t>SRINIVASAN RAMAKRISHNAN ,</t>
  </si>
  <si>
    <t>'IN30302855099506</t>
  </si>
  <si>
    <t>WALTER ANTONIO E M PINTO ,</t>
  </si>
  <si>
    <t>'IN30302854689038</t>
  </si>
  <si>
    <t>HITESH DAS ,</t>
  </si>
  <si>
    <t>'IN30302854547838</t>
  </si>
  <si>
    <t>VINIT SURESH PARAB ,</t>
  </si>
  <si>
    <t>'IN30308510030339</t>
  </si>
  <si>
    <t>BHAVIN PRAFULCHANDRA PATEL ,</t>
  </si>
  <si>
    <t>'IN30307710335042</t>
  </si>
  <si>
    <t>MANOJ KUMAR VELLAT ,</t>
  </si>
  <si>
    <t>'IN30302868991985</t>
  </si>
  <si>
    <t>AMIT SURANA ,</t>
  </si>
  <si>
    <t>'IN30267935338423</t>
  </si>
  <si>
    <t>AJIT GURDASMAL BILDANI ,</t>
  </si>
  <si>
    <t>'IN30189510612750</t>
  </si>
  <si>
    <t>VICTOR CARVALHO ,</t>
  </si>
  <si>
    <t>'IN30154955723324</t>
  </si>
  <si>
    <t>SANTOSH KUMAR SINGH ,</t>
  </si>
  <si>
    <t>'IN30183810010414</t>
  </si>
  <si>
    <t>JACINTA PAULANA MASCARENHAS ,</t>
  </si>
  <si>
    <t>'IN30183810014281</t>
  </si>
  <si>
    <t>MADHUP AGARWAL UMASHANKAR ,</t>
  </si>
  <si>
    <t>'IN30154938190239</t>
  </si>
  <si>
    <t>PIDUGURALLA SOUJANYA ,</t>
  </si>
  <si>
    <t>'IN30154954757325</t>
  </si>
  <si>
    <t>SONI HEMANTKUMAR INDRAVADANBHAI ,</t>
  </si>
  <si>
    <t>'IN30163740964822</t>
  </si>
  <si>
    <t>HARIDASAN PANDARATHIL ,</t>
  </si>
  <si>
    <t>'IN30154951702220</t>
  </si>
  <si>
    <t>KANNAN SANKARAN ,</t>
  </si>
  <si>
    <t>'IN30154950371662</t>
  </si>
  <si>
    <t>RAM MOHAN VALLABHANENI ,</t>
  </si>
  <si>
    <t>'IN30088814800190</t>
  </si>
  <si>
    <t>ANIL ANANT PAKALE ,</t>
  </si>
  <si>
    <t>'IN30115126398488</t>
  </si>
  <si>
    <t>MOHAMMAD JAWED SAJID ,</t>
  </si>
  <si>
    <t>'IN30115127019459</t>
  </si>
  <si>
    <t>ELIAS DSA ,</t>
  </si>
  <si>
    <t>'IN30048427165894</t>
  </si>
  <si>
    <t>RAJESH KUMAR MEENA ,</t>
  </si>
  <si>
    <t>'IN30048424346404</t>
  </si>
  <si>
    <t>VAZHAPPILATH GOPI RAJESH ,</t>
  </si>
  <si>
    <t>'IN30021419042180</t>
  </si>
  <si>
    <t>RASHMI MALIK ,</t>
  </si>
  <si>
    <t>'IN30021418655641</t>
  </si>
  <si>
    <t>KIRTI KUMAR JAYSINH JESRANI ,</t>
  </si>
  <si>
    <t>'IN30115128284709</t>
  </si>
  <si>
    <t>RICHARD PAUL FERRAO ,</t>
  </si>
  <si>
    <t>'IN30051317545702</t>
  </si>
  <si>
    <t>JETHWANI BHAGWAN ,</t>
  </si>
  <si>
    <t>'IN30115124089973</t>
  </si>
  <si>
    <t>AMIT KANCHAN ,</t>
  </si>
  <si>
    <t>'IN30267939628382</t>
  </si>
  <si>
    <t>RAVI SINGH ,</t>
  </si>
  <si>
    <t>'IN30115122375925</t>
  </si>
  <si>
    <t>VENKATARAMANA REDDY MANDLA ,</t>
  </si>
  <si>
    <t>'1301870000138107</t>
  </si>
  <si>
    <t>BHATT BAKUL MAGANLAL ,</t>
  </si>
  <si>
    <t>'1301870000064409</t>
  </si>
  <si>
    <t>NIRMALSINH CHANUBHA VALA ,</t>
  </si>
  <si>
    <t>'1201090003571259</t>
  </si>
  <si>
    <t>MANISH K RANA ,</t>
  </si>
  <si>
    <t>'1204720003562299</t>
  </si>
  <si>
    <t>PRASHANT TRIVEDI ,</t>
  </si>
  <si>
    <t>'1301240004061536</t>
  </si>
  <si>
    <t>PREEJESH CHANDRAN ,</t>
  </si>
  <si>
    <t>'1201700000162060</t>
  </si>
  <si>
    <t>RAJU MODI ,</t>
  </si>
  <si>
    <t>'IN30014210592000</t>
  </si>
  <si>
    <t>ELIZABETH MENEZES ,</t>
  </si>
  <si>
    <t>'IN30018313187319</t>
  </si>
  <si>
    <t>SESHADRI RAJAGOPALAN ,</t>
  </si>
  <si>
    <t>'IN30048412929850</t>
  </si>
  <si>
    <t>DIVYAKANT S DESAI ,</t>
  </si>
  <si>
    <t>'IN30037810196881</t>
  </si>
  <si>
    <t>GHOGRE SANGEETA S ,</t>
  </si>
  <si>
    <t>'IN30037810187888</t>
  </si>
  <si>
    <t>VINEETA SETH ,</t>
  </si>
  <si>
    <t>'IN30037810301203</t>
  </si>
  <si>
    <t>MADAN GOPAL SINGH YADAV ,</t>
  </si>
  <si>
    <t>'IN30023911779779</t>
  </si>
  <si>
    <t>T V KISHORE ,</t>
  </si>
  <si>
    <t>'IN30034311025864</t>
  </si>
  <si>
    <t>ATIT P MEHTA ,</t>
  </si>
  <si>
    <t>'IN30611490124893</t>
  </si>
  <si>
    <t>UDAYKUMAR P NAIR ,</t>
  </si>
  <si>
    <t>'IN30023911682582</t>
  </si>
  <si>
    <t>V A LATHEEF ,</t>
  </si>
  <si>
    <t>'IN30023912576475</t>
  </si>
  <si>
    <t>KIRAN KRISHNA SHINDE ,</t>
  </si>
  <si>
    <t>'IN30023914484110</t>
  </si>
  <si>
    <t>YUVAN SEHGAL ,</t>
  </si>
  <si>
    <t>'IN30317320037887</t>
  </si>
  <si>
    <t>SUBHASH SURENDRA KADDU ,</t>
  </si>
  <si>
    <t>'IN30290243077300</t>
  </si>
  <si>
    <t>VINAY HARESH ASARPOTA ,</t>
  </si>
  <si>
    <t>'IN30023915526739</t>
  </si>
  <si>
    <t>MANISH KANTILAL SHAH ,</t>
  </si>
  <si>
    <t>'IN30051319273212</t>
  </si>
  <si>
    <t>SAMIR NALIN ANADKAT ,</t>
  </si>
  <si>
    <t>'IN30037810236744</t>
  </si>
  <si>
    <t>SEETHARAMAN V KAVASSERI ,</t>
  </si>
  <si>
    <t>'IN30115128717000</t>
  </si>
  <si>
    <t>SURENDRAN PANDARAVALAPPIL ,</t>
  </si>
  <si>
    <t>'IN30151610182984</t>
  </si>
  <si>
    <t>MANGATTU MAMMEN MAMMEN ,</t>
  </si>
  <si>
    <t>'IN30317320060895</t>
  </si>
  <si>
    <t>PRAVIN RAVINDRANATH BHAT ,</t>
  </si>
  <si>
    <t>'IN30267932573299</t>
  </si>
  <si>
    <t>ARAKKAL JACOB ANTONY ,</t>
  </si>
  <si>
    <t>'IN30115121805263</t>
  </si>
  <si>
    <t>SALIM HUSEINIBHAI DILAWAR ,</t>
  </si>
  <si>
    <t>'IN30302850481922</t>
  </si>
  <si>
    <t>RAJULU KULOTHUNGAN ,</t>
  </si>
  <si>
    <t>'IN30290243260696</t>
  </si>
  <si>
    <t>PRABHAKAR KARKALA ,</t>
  </si>
  <si>
    <t>'IN30163741903061</t>
  </si>
  <si>
    <t>PRIYA PUTHANVEETTIL ,</t>
  </si>
  <si>
    <t>'IN30154931700824</t>
  </si>
  <si>
    <t>BRAHMANAND SINGH ,</t>
  </si>
  <si>
    <t>'IN30302853537436</t>
  </si>
  <si>
    <t>SUHAS KASHINATH BORSE ,</t>
  </si>
  <si>
    <t>'IN30115127188946</t>
  </si>
  <si>
    <t>RAVI KUMAR KESAVAN ,</t>
  </si>
  <si>
    <t>'IN30115125337055</t>
  </si>
  <si>
    <t>LAKSHMANA IYER KRISHNAN ,</t>
  </si>
  <si>
    <t>'IN30290243490689</t>
  </si>
  <si>
    <t>RADHAKRISHNAN VISWANATHAN ,</t>
  </si>
  <si>
    <t>'IN30302850071795</t>
  </si>
  <si>
    <t>MUHAMMAD JAMAL MOHIDEEN ABDUL JALEEL ,</t>
  </si>
  <si>
    <t>'IN30154955533281</t>
  </si>
  <si>
    <t>NEERAJ MALHOTRA ,</t>
  </si>
  <si>
    <t>'IN30267932027178</t>
  </si>
  <si>
    <t>ARUN KUMAR BASU ,</t>
  </si>
  <si>
    <t>'IN30267934250794</t>
  </si>
  <si>
    <t>AJAY BISWAS ,</t>
  </si>
  <si>
    <t>'IN30290245846933</t>
  </si>
  <si>
    <t>SIVAKUMAR KARTHIKEYAN ,</t>
  </si>
  <si>
    <t>'IN30267932457137</t>
  </si>
  <si>
    <t>VIJAYA RANI KUMAR ,</t>
  </si>
  <si>
    <t>'IN30048423914948</t>
  </si>
  <si>
    <t>RAMARAJ VARATHARAJULU ,</t>
  </si>
  <si>
    <t>'1203280000133842</t>
  </si>
  <si>
    <t>GANESAN ALIKAL . ,</t>
  </si>
  <si>
    <t>'IN30317320056730</t>
  </si>
  <si>
    <t>AYUSH KUMAR SAINI ,</t>
  </si>
  <si>
    <t>'IN30267935466033</t>
  </si>
  <si>
    <t>DHANANJAY BHAGAVAT NARKHEDE ,</t>
  </si>
  <si>
    <t>'IN30290243437954</t>
  </si>
  <si>
    <t>BOBY THOMAS ,</t>
  </si>
  <si>
    <t>'IN30302850702146</t>
  </si>
  <si>
    <t>SINHA ALOK KUMAR ,</t>
  </si>
  <si>
    <t>'IN30327010476491</t>
  </si>
  <si>
    <t>MILIN THAKKAR ,</t>
  </si>
  <si>
    <t>'1204470002972330</t>
  </si>
  <si>
    <t>CHANDIRASEKAR BUDDHA THOLASIRAMAN ,</t>
  </si>
  <si>
    <t>'1203320001323185</t>
  </si>
  <si>
    <t>ASHOK POPATLAL CHOTAI ,</t>
  </si>
  <si>
    <t>'IN30037810208154</t>
  </si>
  <si>
    <t>IVAN MARTIN D&amp;apos; LIMA ,</t>
  </si>
  <si>
    <t>'IN30023911612597</t>
  </si>
  <si>
    <t>NARASANNAGARI SHIVARAMA REDDY BABU ,</t>
  </si>
  <si>
    <t>'IN30154954868732</t>
  </si>
  <si>
    <t>PATEL HETAL A ,</t>
  </si>
  <si>
    <t>'IN30317320059922</t>
  </si>
  <si>
    <t>JOSHI RASIKA DHANANJAY ,</t>
  </si>
  <si>
    <t>'IN30048418702093</t>
  </si>
  <si>
    <t>MANISH KUMAR SHETTY ,</t>
  </si>
  <si>
    <t>'IN30267934080068</t>
  </si>
  <si>
    <t>JEROME ANTHONY LOPEZ ,</t>
  </si>
  <si>
    <t>'1203280000357667</t>
  </si>
  <si>
    <t>BAABY CHACKO . ,</t>
  </si>
  <si>
    <t>'IN30302850148154</t>
  </si>
  <si>
    <t>NATARAJAN RAJENDRAN ,</t>
  </si>
  <si>
    <t>'IN30302850388336</t>
  </si>
  <si>
    <t>PRAKASH REWACHAND NARIANI ,</t>
  </si>
  <si>
    <t>'IN30302852125584</t>
  </si>
  <si>
    <t>MOHAMMAD ZIKRULLAH TAMANNA ,</t>
  </si>
  <si>
    <t>'IN30302850166573</t>
  </si>
  <si>
    <t>CHANGDEO BIRU SONAWANE ,</t>
  </si>
  <si>
    <t>'IN30290247153805</t>
  </si>
  <si>
    <t>VINAY DAMODAR NAGWEKAR ,</t>
  </si>
  <si>
    <t>'IN30290247478585</t>
  </si>
  <si>
    <t>MUSHTAQ AHMED ,</t>
  </si>
  <si>
    <t>'IN30290247762246</t>
  </si>
  <si>
    <t>DEEP WINFRED BHAGAT ,</t>
  </si>
  <si>
    <t>'IN30290240674244</t>
  </si>
  <si>
    <t>ARUP PALIT ,</t>
  </si>
  <si>
    <t>'IN30290241165968</t>
  </si>
  <si>
    <t>NIKHIL A SHAH ,</t>
  </si>
  <si>
    <t>'IN30290242682696</t>
  </si>
  <si>
    <t>REJI PHILIP ATHYAL ,</t>
  </si>
  <si>
    <t>'IN30290242043397</t>
  </si>
  <si>
    <t>SHIVAPRAKASH CHANDRASHEKAR RAO ,</t>
  </si>
  <si>
    <t>'IN30302858506726</t>
  </si>
  <si>
    <t>RASHMI KSHIRSAGAR ,</t>
  </si>
  <si>
    <t>'IN30302854758139</t>
  </si>
  <si>
    <t>SUDHA GIRIDHARAN ,</t>
  </si>
  <si>
    <t>'IN30290243220648</t>
  </si>
  <si>
    <t>BHARAT HEMCHAND ASARPOTA ,</t>
  </si>
  <si>
    <t>'IN30290243135667</t>
  </si>
  <si>
    <t>CHANDRESH NIRANJANRAI KACHHY ,</t>
  </si>
  <si>
    <t>'IN30290245344109</t>
  </si>
  <si>
    <t>SHANBHAG NAGARAJ SHANKAR ,</t>
  </si>
  <si>
    <t>'IN30290245789356</t>
  </si>
  <si>
    <t>RENGAPRASATH GOPALAKRISHNAN ,</t>
  </si>
  <si>
    <t>'IN30023912350468</t>
  </si>
  <si>
    <t>S UMAMAGESH ,</t>
  </si>
  <si>
    <t>'IN30021417143506</t>
  </si>
  <si>
    <t>RAJESH JAYENDRAKUMAR SHAH ,</t>
  </si>
  <si>
    <t>'IN30021414053075</t>
  </si>
  <si>
    <t>RAMALINGAM KRISHNAN ,</t>
  </si>
  <si>
    <t>'IN30045011714634</t>
  </si>
  <si>
    <t>RAVINDRA PATEL ,</t>
  </si>
  <si>
    <t>'IN30048423412784</t>
  </si>
  <si>
    <t>PATEL MUKESHKUMAR BALDEVBHAI ,</t>
  </si>
  <si>
    <t>'IN30018313125667</t>
  </si>
  <si>
    <t>NARESH KUMAR ,</t>
  </si>
  <si>
    <t>'IN30021413773968</t>
  </si>
  <si>
    <t>'1203280000219248</t>
  </si>
  <si>
    <t>BOBBY JACOB . ,</t>
  </si>
  <si>
    <t>'1204470001585484</t>
  </si>
  <si>
    <t>BALASUBRAMANIAN ELAMARAN ,</t>
  </si>
  <si>
    <t>'1302080000439819</t>
  </si>
  <si>
    <t>AMISH BHADRASEN GARIWALA ,</t>
  </si>
  <si>
    <t>'1201170000085227</t>
  </si>
  <si>
    <t>HARESHKUMAR VASUDEO PATHAK ,</t>
  </si>
  <si>
    <t>'1304140005786176</t>
  </si>
  <si>
    <t>GAURAV CHADHA ,</t>
  </si>
  <si>
    <t>'IN30002011276665</t>
  </si>
  <si>
    <t>JIMIT HARESH SHETH ,</t>
  </si>
  <si>
    <t>'IN30048416951962</t>
  </si>
  <si>
    <t>PRABHAKAR NAGAPPA AGHANASHINIKAR ,</t>
  </si>
  <si>
    <t>'IN30048427220110</t>
  </si>
  <si>
    <t>DIPU FRANCIS ,</t>
  </si>
  <si>
    <t>'IN30048426816270</t>
  </si>
  <si>
    <t>SYED MUNTAZIR ABBAS RIZVI ,</t>
  </si>
  <si>
    <t>'IN30267932945725</t>
  </si>
  <si>
    <t>NEERU SOOD ,</t>
  </si>
  <si>
    <t>'IN30267933169436</t>
  </si>
  <si>
    <t>MEHTA NILESH MAHENDRABHAI ,</t>
  </si>
  <si>
    <t>'IN30267932535493</t>
  </si>
  <si>
    <t>SUSHEEL AGGARWAL ,</t>
  </si>
  <si>
    <t>'IN30267931792424</t>
  </si>
  <si>
    <t>SIMI SANJAY NAIK ,</t>
  </si>
  <si>
    <t>'IN30267934809968</t>
  </si>
  <si>
    <t>SHRIPAD RAMRAO RAIKAR ,</t>
  </si>
  <si>
    <t>'IN30267936861686</t>
  </si>
  <si>
    <t>SANTOSH CHIRACKAL PAUL ,</t>
  </si>
  <si>
    <t>'IN30267939433246</t>
  </si>
  <si>
    <t>RAJESH SADASHIVAN ,</t>
  </si>
  <si>
    <t>'IN30267937572739</t>
  </si>
  <si>
    <t>MATTATHIL PHILIPOSE PHILIP ,</t>
  </si>
  <si>
    <t>'IN30302867657338</t>
  </si>
  <si>
    <t>JOHN MARTIS ,</t>
  </si>
  <si>
    <t>'IN30302868294957</t>
  </si>
  <si>
    <t>RANJU SUBRAMANIAN ,</t>
  </si>
  <si>
    <t>'IN30154939420013</t>
  </si>
  <si>
    <t>SAUMITRA SANJAY PATKI ,</t>
  </si>
  <si>
    <t>'IN30154951184160</t>
  </si>
  <si>
    <t>RAVIPRAKASH LAXMAN PUTHRAN ,</t>
  </si>
  <si>
    <t>'IN30154951224898</t>
  </si>
  <si>
    <t>RITU MAHESHWARI ,</t>
  </si>
  <si>
    <t>'IN30154955320262</t>
  </si>
  <si>
    <t>KOTAK BHAVIK MUKESHBHAI ,</t>
  </si>
  <si>
    <t>'IN30115127637064</t>
  </si>
  <si>
    <t>JOSEPH BASTIAN MARY ,</t>
  </si>
  <si>
    <t>'IN30115124993622</t>
  </si>
  <si>
    <t>JITENDER KUMAR AHUJA ,</t>
  </si>
  <si>
    <t>'IN30115127010017</t>
  </si>
  <si>
    <t>ASHOK KAMTHAN ,</t>
  </si>
  <si>
    <t>'IN30154930055394</t>
  </si>
  <si>
    <t>RIYAS KOCHUMON ,</t>
  </si>
  <si>
    <t>'IN30154932166909</t>
  </si>
  <si>
    <t>SANJEEV KUMAR ,</t>
  </si>
  <si>
    <t>'IN30154932670059</t>
  </si>
  <si>
    <t>ABDUL MAJEED PARIMA ,</t>
  </si>
  <si>
    <t>'IN30115124870874</t>
  </si>
  <si>
    <t>IMTHYAS ASHAKALI ,</t>
  </si>
  <si>
    <t>'IN30290249616054</t>
  </si>
  <si>
    <t>SATISH SOMNATH KHULE ,</t>
  </si>
  <si>
    <t>'IN30290242479444</t>
  </si>
  <si>
    <t>BIDYUT KUMAR PAUL ,</t>
  </si>
  <si>
    <t>'IN30290245183330</t>
  </si>
  <si>
    <t>ABDUL KADIR NOOHU KANNU ,</t>
  </si>
  <si>
    <t>'IN30115124690187</t>
  </si>
  <si>
    <t>DIPAK KUMAR PAHARI ,</t>
  </si>
  <si>
    <t>'IN30037810207555</t>
  </si>
  <si>
    <t>NITHYA VISWANATHAN ,</t>
  </si>
  <si>
    <t>'IN30302853855996</t>
  </si>
  <si>
    <t>MOHAMMED ABBAS KUVAWALLA ,</t>
  </si>
  <si>
    <t>'IN30189511140445</t>
  </si>
  <si>
    <t>ALEX JOHN ,</t>
  </si>
  <si>
    <t>'1301240003930791</t>
  </si>
  <si>
    <t>PABITRA KUMAR SAHOO ,</t>
  </si>
  <si>
    <t>'IN30115127837215</t>
  </si>
  <si>
    <t>DEEPAK KUMAR AGRAWAL ,</t>
  </si>
  <si>
    <t>'IN30267938311067</t>
  </si>
  <si>
    <t>SHAILENDRA PRAKASH MITTAL ,</t>
  </si>
  <si>
    <t>'IN30302850974936</t>
  </si>
  <si>
    <t>SANDEEP SUNIL KHARWANDIKAR ,</t>
  </si>
  <si>
    <t>'IN30290243957616</t>
  </si>
  <si>
    <t>SUNILKUMAR K N ,</t>
  </si>
  <si>
    <t>'IN30290246274996</t>
  </si>
  <si>
    <t>JAWED RAIHAN ,</t>
  </si>
  <si>
    <t>'IN30115125627662</t>
  </si>
  <si>
    <t>KADIYA VISHNUBHAI MADHABHAI ,</t>
  </si>
  <si>
    <t>'1203320007629539</t>
  </si>
  <si>
    <t>HINA BHAGWANJI ,</t>
  </si>
  <si>
    <t>'IN30021415937602</t>
  </si>
  <si>
    <t>VINAY SHANKAR BHATKALKAR ,</t>
  </si>
  <si>
    <t>'IN30023912705389</t>
  </si>
  <si>
    <t>REENA MATHEW ,</t>
  </si>
  <si>
    <t>'IN30154954553543</t>
  </si>
  <si>
    <t>SANKAR SURESH RAJA ,</t>
  </si>
  <si>
    <t>'IN30290247751037</t>
  </si>
  <si>
    <t>ARUL MOZHI SHANMUGANANTHEM ,</t>
  </si>
  <si>
    <t>'IN30290245672902</t>
  </si>
  <si>
    <t>MOHANTY SAPAN BIHARI ,</t>
  </si>
  <si>
    <t>'IN30302850981373</t>
  </si>
  <si>
    <t>GAJRIA JAIRAJ DAMODER ,</t>
  </si>
  <si>
    <t>'IN30302852869559</t>
  </si>
  <si>
    <t>RAJIV SUNDERDAS BALCHANDANI ,</t>
  </si>
  <si>
    <t>'IN30302854769246</t>
  </si>
  <si>
    <t>PRADIP MANOHARRAO DAWANGE ,</t>
  </si>
  <si>
    <t>'IN30154952724452</t>
  </si>
  <si>
    <t>DAKSHESH DOLATRAI PATEL ,</t>
  </si>
  <si>
    <t>'IN30163740587292</t>
  </si>
  <si>
    <t>KUMAR SRINIVASAN ,</t>
  </si>
  <si>
    <t>'IN30154932157754</t>
  </si>
  <si>
    <t>CHANDRASEKAR PONNAIYAN ,</t>
  </si>
  <si>
    <t>'IN30023913797492</t>
  </si>
  <si>
    <t>AJITHKUMAR MADATHIL ,</t>
  </si>
  <si>
    <t>'IN30037810254054</t>
  </si>
  <si>
    <t>RAMAN SUBRAMANIAM ,</t>
  </si>
  <si>
    <t>'IN30311610461096</t>
  </si>
  <si>
    <t>VENKATA RAMBABU NAGISETTI ,</t>
  </si>
  <si>
    <t>'1201580000258635</t>
  </si>
  <si>
    <t>MADATHI PARAMBIL RAKESH ,</t>
  </si>
  <si>
    <t>'1301240003947902</t>
  </si>
  <si>
    <t>RAVI LAXMAN KUNDER ,</t>
  </si>
  <si>
    <t>'IN30154950740848</t>
  </si>
  <si>
    <t>C A VALSAKUMAR ,</t>
  </si>
  <si>
    <t>'IN30036010117804</t>
  </si>
  <si>
    <t>MEENA SURANA ,</t>
  </si>
  <si>
    <t>'IN30302865446833</t>
  </si>
  <si>
    <t>RUPIL SINGH THAKUR ,</t>
  </si>
  <si>
    <t>'IN30154931592283</t>
  </si>
  <si>
    <t>ARUN RAJESH MONTHEIRO ,</t>
  </si>
  <si>
    <t>'IN30290249124756</t>
  </si>
  <si>
    <t>KANEEZ FATIMA SADRIWALA ,</t>
  </si>
  <si>
    <t>'IN30302852671183</t>
  </si>
  <si>
    <t>VISHWAS GOVIND SHINDE ,</t>
  </si>
  <si>
    <t>'IN30302850382046</t>
  </si>
  <si>
    <t>HARISH DAMODHARDAS ,</t>
  </si>
  <si>
    <t>'IN30267934439420</t>
  </si>
  <si>
    <t>ANIL KUMAR SINGH ,</t>
  </si>
  <si>
    <t>'IN30267932265535</t>
  </si>
  <si>
    <t>MANOJ MENON MOHANDAS ,</t>
  </si>
  <si>
    <t>'IN30115123520979</t>
  </si>
  <si>
    <t>PRAVEEN ,</t>
  </si>
  <si>
    <t>'IN30074910993944</t>
  </si>
  <si>
    <t>SHARMILA NISHANT MEHER ,</t>
  </si>
  <si>
    <t>'1201070000120720</t>
  </si>
  <si>
    <t>VIDYUT VASHI ,</t>
  </si>
  <si>
    <t>'IN30023915348631</t>
  </si>
  <si>
    <t>RAMEERDAS VARAPURATH ,</t>
  </si>
  <si>
    <t>'IN30302852218069</t>
  </si>
  <si>
    <t>BISWAJIT DEKA ,</t>
  </si>
  <si>
    <t>'IN30037810256123</t>
  </si>
  <si>
    <t>IMTHIAZ AHMED MOHAMED OMAR ,</t>
  </si>
  <si>
    <t>'IN30115124736432</t>
  </si>
  <si>
    <t>DEEPAK CHAUHAN ,</t>
  </si>
  <si>
    <t>'IN30267932130013</t>
  </si>
  <si>
    <t>J SAHABUDEEN ,</t>
  </si>
  <si>
    <t>'IN30267936522104</t>
  </si>
  <si>
    <t>DIWAKAR THIMMAYYA SALIAN ,</t>
  </si>
  <si>
    <t>'IN30290247446423</t>
  </si>
  <si>
    <t>RADHIKA BALAMURALI ,</t>
  </si>
  <si>
    <t>'IN30037810180159</t>
  </si>
  <si>
    <t>SRIDHAR SOURIRAJAN ,</t>
  </si>
  <si>
    <t>'IN30154955514103</t>
  </si>
  <si>
    <t>ANINDYA ROY ,</t>
  </si>
  <si>
    <t>'IN30154939345647</t>
  </si>
  <si>
    <t>VINOO JACOB ,</t>
  </si>
  <si>
    <t>'IN30154954788638</t>
  </si>
  <si>
    <t>CHELAKARA VISWANATHAN RAMAKRISHNAN ,</t>
  </si>
  <si>
    <t>'IN30154934317198</t>
  </si>
  <si>
    <t>VENUGOPAL KUPPU REDDY ,</t>
  </si>
  <si>
    <t>'IN30115120483300</t>
  </si>
  <si>
    <t>RAVIKANTH ADIRAJU ,</t>
  </si>
  <si>
    <t>'IN30021413147513</t>
  </si>
  <si>
    <t>KETAN DEVENDRA JOSHI ,</t>
  </si>
  <si>
    <t>'IN30023911206038</t>
  </si>
  <si>
    <t>KENNETH B NORONHA ,</t>
  </si>
  <si>
    <t>'IN30048412854375</t>
  </si>
  <si>
    <t>HERMAN EDMUND DCOSTA ,</t>
  </si>
  <si>
    <t>'IN30023913370127</t>
  </si>
  <si>
    <t>SAIFUDDIN MERCHANT ,</t>
  </si>
  <si>
    <t>'IN30302868646004</t>
  </si>
  <si>
    <t>AMOL KAMALAKAR KAMBLE ,</t>
  </si>
  <si>
    <t>'IN30290247384796</t>
  </si>
  <si>
    <t>JAYANTI VIVEK MAIRAL ,</t>
  </si>
  <si>
    <t>'IN30290243565416</t>
  </si>
  <si>
    <t>SHAMEERA CADIRI REHMAN ,</t>
  </si>
  <si>
    <t>'IN30290243110537</t>
  </si>
  <si>
    <t>ARJUN MULJIMAL RAGOOWANSI ,</t>
  </si>
  <si>
    <t>'IN30267934231719</t>
  </si>
  <si>
    <t>KANNAN MADHAVAN KANNIWADI ,</t>
  </si>
  <si>
    <t>'IN30267934241113</t>
  </si>
  <si>
    <t>ARUL MURUGAN KUMARAPPAN ,</t>
  </si>
  <si>
    <t>'IN30267930667862</t>
  </si>
  <si>
    <t>NIJU JOHN ,</t>
  </si>
  <si>
    <t>'IN30290240047557</t>
  </si>
  <si>
    <t>BRIAN SIDNEY PINHEIRO ,</t>
  </si>
  <si>
    <t>'IN30290240590137</t>
  </si>
  <si>
    <t>MILIND DATTATRAYA DESHMUKH ,</t>
  </si>
  <si>
    <t>'IN30290241641860</t>
  </si>
  <si>
    <t>ADAM MAHMOOD THAKUR ,</t>
  </si>
  <si>
    <t>'IN30302855085479</t>
  </si>
  <si>
    <t>SYED NASARUDDIN ,</t>
  </si>
  <si>
    <t>'IN30023915226643</t>
  </si>
  <si>
    <t>SANTHOSH PATHROSE ,</t>
  </si>
  <si>
    <t>'IN30115128875287</t>
  </si>
  <si>
    <t>SUJATHA RAVIBASKAR ,</t>
  </si>
  <si>
    <t>'IN30154930019013</t>
  </si>
  <si>
    <t>SAMEER KALARAYIL ,</t>
  </si>
  <si>
    <t>'IN30154955128162</t>
  </si>
  <si>
    <t>RAJESH K KUTTY ,</t>
  </si>
  <si>
    <t>'IN30290244825272</t>
  </si>
  <si>
    <t>MOHAMMAD BELAL ,</t>
  </si>
  <si>
    <t>'IN30302862171231</t>
  </si>
  <si>
    <t>VOLADRI SATYANARAYANA REDDY ,</t>
  </si>
  <si>
    <t>'IN30290245576426</t>
  </si>
  <si>
    <t>ANIL SASI ,</t>
  </si>
  <si>
    <t>'IN30290247994042</t>
  </si>
  <si>
    <t>AJITHKUMAR M K ,</t>
  </si>
  <si>
    <t>'IN30177414413270</t>
  </si>
  <si>
    <t>VINAY MEHNDIRATTA ,</t>
  </si>
  <si>
    <t>'IN30048411676377</t>
  </si>
  <si>
    <t>'IN30075711556977</t>
  </si>
  <si>
    <t>PARAG KHUSHALCHAND SANGHVI ,</t>
  </si>
  <si>
    <t>'IN30115129025871</t>
  </si>
  <si>
    <t>SIDDHESH GANESH CHANDWANKAR ,</t>
  </si>
  <si>
    <t>'IN30302861392074</t>
  </si>
  <si>
    <t>JOHN KIZHAKETHIL JOHN ,</t>
  </si>
  <si>
    <t>'IN30154952807535</t>
  </si>
  <si>
    <t>ANKUR SALUJA ,</t>
  </si>
  <si>
    <t>'IN30302852215980</t>
  </si>
  <si>
    <t>NUSRATH MOHIUDDIN ,</t>
  </si>
  <si>
    <t>'IN30290243047044</t>
  </si>
  <si>
    <t>K S SANDIRASEKARAN ,</t>
  </si>
  <si>
    <t>'IN30267937177195</t>
  </si>
  <si>
    <t>JAYACHANDRAN PALURAM VEETTIL ,</t>
  </si>
  <si>
    <t>'IN30267934498484</t>
  </si>
  <si>
    <t>SUHASRAO ANANDRAO PATIL ,</t>
  </si>
  <si>
    <t>'IN30267932969086</t>
  </si>
  <si>
    <t>YAJNESHWARA RAO ,</t>
  </si>
  <si>
    <t>'IN30267932865580</t>
  </si>
  <si>
    <t>BILAL ABDUL KADAR MEMON ,</t>
  </si>
  <si>
    <t>'IN30267931394384</t>
  </si>
  <si>
    <t>NEVILLE SAVIO SEQUEIRA ,</t>
  </si>
  <si>
    <t>'IN30021418003339</t>
  </si>
  <si>
    <t>VINAY JAIPRAKASH AMBEKAR ,</t>
  </si>
  <si>
    <t>'IN30154953029406</t>
  </si>
  <si>
    <t>MEDAPATI HANUMAN PRASAD REDDY ,</t>
  </si>
  <si>
    <t>'IN30311610743794</t>
  </si>
  <si>
    <t>OJASVI ASHOK TALWALKAR ,</t>
  </si>
  <si>
    <t>'IN30023914448154</t>
  </si>
  <si>
    <t>THOMAS MARUTIMUTTIL THOMAS ,</t>
  </si>
  <si>
    <t>'IN30302850656416</t>
  </si>
  <si>
    <t>AJAY SHARMA ,</t>
  </si>
  <si>
    <t>'IN30302850063342</t>
  </si>
  <si>
    <t>ANIL THAPAR ,</t>
  </si>
  <si>
    <t>'IN30302854952056</t>
  </si>
  <si>
    <t>JAMSHAID AALAM ,</t>
  </si>
  <si>
    <t>'IN30115126190212</t>
  </si>
  <si>
    <t>PRASAD MAHABAL SHETTY ,</t>
  </si>
  <si>
    <t>'IN30115112914846</t>
  </si>
  <si>
    <t>UMESH MUKUNDRAY MANIAR ,</t>
  </si>
  <si>
    <t>'IN30290243364549</t>
  </si>
  <si>
    <t>REZAUL HAQUE ,</t>
  </si>
  <si>
    <t>'IN30115122168859</t>
  </si>
  <si>
    <t>VIJAY MOHANLAL PRAJAPATI ,</t>
  </si>
  <si>
    <t>'IN30115124677246</t>
  </si>
  <si>
    <t>ROOPANRAJ RAJAIAH ,</t>
  </si>
  <si>
    <t>'IN30290245070372</t>
  </si>
  <si>
    <t>VINOD FELIX SALDANHA ,</t>
  </si>
  <si>
    <t>'IN30290245070566</t>
  </si>
  <si>
    <t>AMITA MATHEW ,</t>
  </si>
  <si>
    <t>'IN30290246056018</t>
  </si>
  <si>
    <t>AJAY SINGH RATHORE ,</t>
  </si>
  <si>
    <t>'IN30290241378116</t>
  </si>
  <si>
    <t>RAJESH HARIBHAI PATEL ,</t>
  </si>
  <si>
    <t>'IN30290242901818</t>
  </si>
  <si>
    <t>ASHOK PARCHANI ,</t>
  </si>
  <si>
    <t>'IN30290240273273</t>
  </si>
  <si>
    <t>JOSSY FERNANDES ,</t>
  </si>
  <si>
    <t>'1208160000920817</t>
  </si>
  <si>
    <t>REEMA REEMA PINTO ,</t>
  </si>
  <si>
    <t>Trust</t>
  </si>
  <si>
    <t>Welspun Investments and Commercials Limited</t>
  </si>
  <si>
    <t xml:space="preserve">          -</t>
  </si>
  <si>
    <t>IEPF</t>
  </si>
  <si>
    <t>Directors or Directors Relatives</t>
  </si>
  <si>
    <t>Unclaimed Shares Suspense Account</t>
  </si>
  <si>
    <t>Aryabhat Vyapar Private Limited</t>
  </si>
  <si>
    <t xml:space="preserve">Balkrishan Goenka, trustee of Welspun Group Master Trust                                                                                                                                                                                                                                      </t>
  </si>
  <si>
    <t xml:space="preserve">Trusts </t>
  </si>
  <si>
    <t xml:space="preserve">Reliance Capital Trustee Co Ltd-A/C Nippon India Equity Hybrid Fund                                                                                                                                                                                       </t>
  </si>
  <si>
    <t xml:space="preserve">Goldman Sachs India Limited                                                                                                                                                                                                                               </t>
  </si>
  <si>
    <t>Details of the SBO</t>
  </si>
  <si>
    <t>Details of the registered owner</t>
  </si>
  <si>
    <t>Details of holding/ exercise of right of the SBO in the reporting company, whether direct or indirect*:</t>
  </si>
  <si>
    <t>Date of creation / acquisition of significant beneficial interest</t>
  </si>
  <si>
    <t>Passport No. in case of a foreign national</t>
  </si>
  <si>
    <t>Nationality</t>
  </si>
  <si>
    <t>Nationality (Applicable in case of Any other is selected)</t>
  </si>
  <si>
    <t>Whether by virtue of:</t>
  </si>
  <si>
    <t>Shares</t>
  </si>
  <si>
    <t>Voting rights</t>
  </si>
  <si>
    <t>Rights on distributable dividend or any other distribution</t>
  </si>
  <si>
    <t>Exercise of control</t>
  </si>
  <si>
    <t>Exercise of significant influence</t>
  </si>
  <si>
    <t>India</t>
  </si>
  <si>
    <t>25-07-2019</t>
  </si>
  <si>
    <t>MGN Agro Properties Private Limited</t>
  </si>
  <si>
    <t>Balkrishan Goenka, 
Trustee of Welspun Group Master Trust</t>
  </si>
  <si>
    <t>WELSPUN INVESTMENTS AND COMMERCIAL LIMITED</t>
  </si>
  <si>
    <t>Balkrishan Goenka, 
Beneficiary of B.K. Goenka Family Trust</t>
  </si>
  <si>
    <t>10-05-2019</t>
  </si>
  <si>
    <t>12-06-2009</t>
  </si>
  <si>
    <t>03-05-2005</t>
  </si>
  <si>
    <t>B. K. Goenka Family Trust (Balkrishan Goenka)</t>
  </si>
  <si>
    <t xml:space="preserve">Table II- Summary Statement holding of the Promoter and the Promoter Group </t>
  </si>
  <si>
    <t>Table III- Summary Statement holding of Public Shareholder</t>
  </si>
  <si>
    <t>Intech Metals S.A.</t>
  </si>
  <si>
    <t xml:space="preserve">Table IV- Summary Statement holding of Non Promter Non Public Shareholding </t>
  </si>
  <si>
    <t xml:space="preserve">Significant Beneficial Owners </t>
  </si>
  <si>
    <t>30.09.2020</t>
  </si>
  <si>
    <t xml:space="preserve">Aditya Birla Sun Life Trustee Private Limited A/C Aditya Birla Sun Life Pure Value Fund                                                                                                                                                                   </t>
  </si>
  <si>
    <t xml:space="preserve">Authum Investment And Infrastructure Limited                                                                                                                                                                                                              </t>
  </si>
  <si>
    <t>Table I- Summary Statement holding of specified securities</t>
  </si>
  <si>
    <t>Promoter / Promoter Group</t>
  </si>
  <si>
    <t>Promoter</t>
  </si>
  <si>
    <t>Promoter Group</t>
  </si>
  <si>
    <t>Welspun Wasco Coatings Private Limited</t>
  </si>
  <si>
    <t>Welspun Tradings Limited</t>
  </si>
  <si>
    <t>Welspun Mauritius Holdings Ltd.</t>
  </si>
  <si>
    <t>Welspun Pipes Inc.</t>
  </si>
  <si>
    <t>Welspun India Limited</t>
  </si>
  <si>
    <t>Welspun Captive Power Generation limited</t>
  </si>
  <si>
    <t>Welspun Global brands Limited</t>
  </si>
  <si>
    <t>Welspun Flooring Limited</t>
  </si>
  <si>
    <t>Welspun Anjaz SEZ Ltd</t>
  </si>
  <si>
    <t>Welspun Zucchi Textiles Limited</t>
  </si>
  <si>
    <t>Anjar Integrated Textile Park Developer Pvt ltd</t>
  </si>
  <si>
    <t>Besa Developers and Infrastructure Pvt ltd</t>
  </si>
  <si>
    <t>Welspun Innovative Products Limited</t>
  </si>
  <si>
    <t>Welspun Advanced Materials (India) Ltd</t>
  </si>
  <si>
    <t>Pure Sense Organics Myanmar limited</t>
  </si>
  <si>
    <t>Welassure Private Limited</t>
  </si>
  <si>
    <t>Welspun Nexgen INC</t>
  </si>
  <si>
    <t>Welspun USA INC</t>
  </si>
  <si>
    <t>Welspun Enterprises Limited</t>
  </si>
  <si>
    <t xml:space="preserve">Welspun Natural Resources Private Limited </t>
  </si>
  <si>
    <t xml:space="preserve">Welspun Projects (Himmatnagar Bypass) Private Limited (Formerly known as MSK Projects (Himmatnagar Bypass) Private Limited) </t>
  </si>
  <si>
    <t xml:space="preserve">Welspun Project (Kim Mandvi Corridor) Private Limited (Formerly known as MSK Projects (Kim Mandvi Corridor) Private Limited) </t>
  </si>
  <si>
    <t>ARSS Bus Terminal Private Limited</t>
  </si>
  <si>
    <t>Dewas Waterprojects Works  Private Limited</t>
  </si>
  <si>
    <t xml:space="preserve">Welspun Build-Tech Private Limited </t>
  </si>
  <si>
    <t>Welspun Delhi Meerut Expressway Private Limited</t>
  </si>
  <si>
    <t>MBL (CGRG) Road Limited</t>
  </si>
  <si>
    <t>MBL (GSY) Road Limited</t>
  </si>
  <si>
    <t>RGY Roads Private Limited</t>
  </si>
  <si>
    <t>Corbello Trading Private Limited</t>
  </si>
  <si>
    <t>Chikhali - Tarsod Highways Private Limited</t>
  </si>
  <si>
    <t>Welsteel Enterprises Private Limited</t>
  </si>
  <si>
    <t>DME Infra Private Limited</t>
  </si>
  <si>
    <t>Grenoble Infrastructure Private Limited</t>
  </si>
  <si>
    <t>Welspun Sattanathapuram Nagapattinam Road Private Limited</t>
  </si>
  <si>
    <t>Welspun Road Infra Private Limited</t>
  </si>
  <si>
    <t>Welspun Amravati Highways Private Limited</t>
  </si>
  <si>
    <t xml:space="preserve">Welspun Aunta- Simaria Project Private Limited </t>
  </si>
  <si>
    <t xml:space="preserve">Welspun Infrafacility Private Limited </t>
  </si>
  <si>
    <t>Welspun Investments and Commercials  Ltd</t>
  </si>
  <si>
    <t>Welspun Logistics Ltd</t>
  </si>
  <si>
    <t>Welspun Steel Resources Pvt Ltd</t>
  </si>
  <si>
    <t>Veremente Enterprises Private Limited</t>
  </si>
  <si>
    <t>GRG Smart Vehicles Pvt Ltd</t>
  </si>
  <si>
    <t>Dahej Infrastructure Private Limited</t>
  </si>
  <si>
    <t>Rank Marketing LLP</t>
  </si>
  <si>
    <t>Welspun Steel Ltd</t>
  </si>
  <si>
    <t>Welspun Specialy Solutions Ltd</t>
  </si>
  <si>
    <t>Welpsun Energy Orissa Pvt Ltd</t>
  </si>
  <si>
    <t>SUIL Hydro Power Pvt Ltd</t>
  </si>
  <si>
    <t>Welspun Energy Thermal Pvt Ltd</t>
  </si>
  <si>
    <t>Welspun Real Estate Ventures LLP</t>
  </si>
  <si>
    <t>Welspun One Logistics Parks Private Limited</t>
  </si>
  <si>
    <t>Astronomical Logistics Private Limited</t>
  </si>
  <si>
    <t>Trueguard Realcon Private Limited</t>
  </si>
  <si>
    <t>Alphaclarte Trading Private Limited</t>
  </si>
  <si>
    <t>Alphaclarte Multiveneture Private Limited</t>
  </si>
  <si>
    <t>Welspun Real Estate and Infra Developers Private Limited</t>
  </si>
  <si>
    <t>Diameter Trading Private Limited</t>
  </si>
  <si>
    <t>Welspun Financial Services Limited</t>
  </si>
  <si>
    <t>Friends Connections Private Limited</t>
  </si>
  <si>
    <t>DBG Estates Private Limited</t>
  </si>
  <si>
    <t>Rajlok Diagnostic Systems Private Limited</t>
  </si>
  <si>
    <t>Methodical Invt &amp; Trading Co. Pvt Ltd</t>
  </si>
  <si>
    <t>Koolkanya Private Limited</t>
  </si>
  <si>
    <t>Welspun Multiventures LLP</t>
  </si>
  <si>
    <t>FRANCO AGENCIES</t>
  </si>
  <si>
    <t>BKG HUF</t>
  </si>
  <si>
    <t>B.K. Goenka Family Trust</t>
  </si>
  <si>
    <t>Mandawewala Enterprises Limited</t>
  </si>
  <si>
    <t>AYM Syntex Limited</t>
  </si>
  <si>
    <t xml:space="preserve">RRM Realty Trader Private Limited </t>
  </si>
  <si>
    <t>Yura Realties Private Limited </t>
  </si>
  <si>
    <t>Arah Realties Private Limited</t>
  </si>
  <si>
    <t>YRM Estates Private Limited</t>
  </si>
  <si>
    <t>Polaire Tradeco Private Limited </t>
  </si>
  <si>
    <t>Connective Infrasructure Private Limited</t>
  </si>
  <si>
    <t>RRM Enterprises Private Limited </t>
  </si>
  <si>
    <t>Giant Realty Private Limited</t>
  </si>
  <si>
    <t>MGN Estates Private Limited</t>
  </si>
  <si>
    <t>Welspun Metallics Limited</t>
  </si>
  <si>
    <t>Welspun DI Pipes Limited</t>
  </si>
  <si>
    <t>LIST OF PAC</t>
  </si>
  <si>
    <t xml:space="preserve">Balkrishan Goenka and Dipali Goenka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</si>
</sst>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0_-;\-* #,##0.00_-;_-* &quot;-&quot;??_-;_-@_-"/>
    <numFmt numFmtId="165" formatCode="_(* #,##0_);_(* \(#,##0\);_(* &quot;-&quot;??_);_(@_)"/>
    <numFmt numFmtId="166" formatCode="_-* #,##0_-;\-* #,##0_-;_-* &quot;-&quot;??_-;_-@_-"/>
    <numFmt numFmtId="167" formatCode="0.00;[Red]0.00"/>
  </numFmts>
  <fonts count="52" x14ac:knownFonts="1">
    <font>
      <sz val="11"/>
      <color theme="1"/>
      <name val="Calibri"/>
      <family val="2"/>
      <scheme val="minor"/>
    </font>
    <font>
      <sz val="10"/>
      <name val="Arial"/>
      <family val="2"/>
    </font>
    <font>
      <sz val="11"/>
      <name val="Book Antiqua"/>
      <family val="1"/>
    </font>
    <font>
      <b/>
      <sz val="11"/>
      <name val="Book Antiqua"/>
      <family val="1"/>
    </font>
    <font>
      <b/>
      <sz val="10"/>
      <name val="Book Antiqua"/>
      <family val="1"/>
    </font>
    <font>
      <sz val="10"/>
      <name val="Book Antiqua"/>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1"/>
      <color theme="1"/>
      <name val="Calibri"/>
      <family val="2"/>
      <scheme val="minor"/>
    </font>
    <font>
      <sz val="11"/>
      <color rgb="FFFF0000"/>
      <name val="Book Antiqua"/>
      <family val="1"/>
    </font>
    <font>
      <strike/>
      <sz val="11"/>
      <color theme="1"/>
      <name val="Calibri"/>
      <family val="2"/>
      <scheme val="minor"/>
    </font>
    <font>
      <sz val="10"/>
      <color rgb="FFFF0000"/>
      <name val="Book Antiqua"/>
      <family val="1"/>
    </font>
    <font>
      <sz val="11"/>
      <color theme="1"/>
      <name val="Book Antiqua"/>
      <family val="1"/>
    </font>
    <font>
      <b/>
      <sz val="11"/>
      <color theme="1"/>
      <name val="Book Antiqua"/>
      <family val="1"/>
    </font>
    <font>
      <b/>
      <sz val="10"/>
      <color rgb="FFFF0000"/>
      <name val="Book Antiqua"/>
      <family val="1"/>
    </font>
    <font>
      <u/>
      <sz val="10"/>
      <color indexed="12"/>
      <name val="Arial"/>
      <family val="2"/>
    </font>
    <font>
      <sz val="11"/>
      <name val="Calibri"/>
      <family val="2"/>
      <scheme val="minor"/>
    </font>
    <font>
      <sz val="10"/>
      <color theme="1"/>
      <name val="Book Antiqua"/>
      <family val="1"/>
    </font>
    <font>
      <b/>
      <sz val="10.5"/>
      <color theme="1"/>
      <name val="Calibri"/>
      <family val="2"/>
      <scheme val="minor"/>
    </font>
    <font>
      <u/>
      <sz val="11"/>
      <color theme="1"/>
      <name val="Calibri"/>
      <family val="2"/>
      <scheme val="minor"/>
    </font>
    <font>
      <b/>
      <sz val="11"/>
      <color rgb="FFFF0000"/>
      <name val="Calibri"/>
      <family val="2"/>
      <scheme val="minor"/>
    </font>
    <font>
      <sz val="11"/>
      <color indexed="48"/>
      <name val="Calibri"/>
      <family val="2"/>
      <scheme val="minor"/>
    </font>
    <font>
      <sz val="12"/>
      <color theme="1"/>
      <name val="Calibri"/>
      <family val="2"/>
      <scheme val="minor"/>
    </font>
    <font>
      <b/>
      <sz val="12"/>
      <color theme="1"/>
      <name val="Calibri"/>
      <family val="2"/>
      <scheme val="minor"/>
    </font>
    <font>
      <b/>
      <sz val="12"/>
      <color rgb="FF000000"/>
      <name val="Book Antiqua"/>
      <family val="1"/>
    </font>
    <font>
      <sz val="11"/>
      <color rgb="FFFF0000"/>
      <name val="Calibri"/>
      <family val="2"/>
      <scheme val="minor"/>
    </font>
    <font>
      <b/>
      <sz val="11"/>
      <name val="Calibri"/>
      <family val="2"/>
      <scheme val="minor"/>
    </font>
    <font>
      <sz val="11"/>
      <name val="Calibri"/>
      <family val="2"/>
    </font>
    <font>
      <sz val="12"/>
      <color rgb="FFFF0000"/>
      <name val="Calibri"/>
      <family val="2"/>
      <scheme val="minor"/>
    </font>
    <font>
      <sz val="11"/>
      <name val="Calibri"/>
      <family val="2"/>
    </font>
    <font>
      <b/>
      <sz val="11"/>
      <name val="Calibri"/>
      <family val="2"/>
    </font>
    <font>
      <b/>
      <sz val="9.5"/>
      <color theme="1"/>
      <name val="Book Antiqua"/>
      <family val="1"/>
    </font>
    <font>
      <sz val="9.5"/>
      <color theme="1"/>
      <name val="Book Antiqua"/>
      <family val="1"/>
    </font>
    <font>
      <b/>
      <sz val="11"/>
      <color rgb="FF000000"/>
      <name val="Book Antiqua"/>
      <family val="1"/>
    </font>
    <font>
      <sz val="11"/>
      <color rgb="FF000000"/>
      <name val="Book Antiqua"/>
      <family val="1"/>
    </font>
  </fonts>
  <fills count="2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rgb="FFFFC000"/>
        <bgColor indexed="64"/>
      </patternFill>
    </fill>
    <fill>
      <patternFill patternType="solid">
        <fgColor rgb="FFFFFFFF"/>
        <bgColor indexed="64"/>
      </patternFill>
    </fill>
  </fills>
  <borders count="36">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52">
    <xf numFmtId="0" fontId="0" fillId="0" borderId="0"/>
    <xf numFmtId="0" fontId="1" fillId="0" borderId="0"/>
    <xf numFmtId="43" fontId="1" fillId="0" borderId="0" applyFont="0" applyFill="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8" fillId="5" borderId="0" applyNumberFormat="0" applyBorder="0" applyAlignment="0" applyProtection="0"/>
    <xf numFmtId="0" fontId="9" fillId="9" borderId="15" applyNumberFormat="0" applyAlignment="0" applyProtection="0"/>
    <xf numFmtId="0" fontId="10" fillId="22" borderId="16" applyNumberFormat="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0" borderId="17" applyNumberFormat="0" applyFill="0" applyAlignment="0" applyProtection="0"/>
    <xf numFmtId="0" fontId="14" fillId="0" borderId="18" applyNumberFormat="0" applyFill="0" applyAlignment="0" applyProtection="0"/>
    <xf numFmtId="0" fontId="15" fillId="0" borderId="19" applyNumberFormat="0" applyFill="0" applyAlignment="0" applyProtection="0"/>
    <xf numFmtId="0" fontId="15" fillId="0" borderId="0" applyNumberFormat="0" applyFill="0" applyBorder="0" applyAlignment="0" applyProtection="0"/>
    <xf numFmtId="0" fontId="16" fillId="9" borderId="15" applyNumberFormat="0" applyAlignment="0" applyProtection="0"/>
    <xf numFmtId="0" fontId="17" fillId="0" borderId="20" applyNumberFormat="0" applyFill="0" applyAlignment="0" applyProtection="0"/>
    <xf numFmtId="0" fontId="18" fillId="23" borderId="0" applyNumberFormat="0" applyBorder="0" applyAlignment="0" applyProtection="0"/>
    <xf numFmtId="0" fontId="19" fillId="0" borderId="0"/>
    <xf numFmtId="0" fontId="19" fillId="24" borderId="21" applyNumberFormat="0" applyFont="0" applyAlignment="0" applyProtection="0"/>
    <xf numFmtId="0" fontId="20" fillId="9" borderId="22" applyNumberFormat="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0" borderId="0" applyNumberFormat="0" applyFill="0" applyBorder="0" applyAlignment="0" applyProtection="0"/>
    <xf numFmtId="164" fontId="2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32" fillId="0" borderId="0" applyNumberFormat="0" applyFill="0" applyBorder="0" applyAlignment="0" applyProtection="0">
      <alignment vertical="top"/>
      <protection locked="0"/>
    </xf>
    <xf numFmtId="0" fontId="1" fillId="0" borderId="0"/>
    <xf numFmtId="0" fontId="46" fillId="0" borderId="0"/>
  </cellStyleXfs>
  <cellXfs count="506">
    <xf numFmtId="0" fontId="0" fillId="0" borderId="0" xfId="0"/>
    <xf numFmtId="2" fontId="2" fillId="0" borderId="0" xfId="1" applyNumberFormat="1" applyFont="1" applyBorder="1" applyAlignment="1" applyProtection="1">
      <alignment horizontal="center"/>
    </xf>
    <xf numFmtId="0" fontId="2" fillId="0" borderId="0" xfId="1" applyFont="1" applyBorder="1" applyAlignment="1" applyProtection="1">
      <alignment horizontal="center"/>
    </xf>
    <xf numFmtId="2" fontId="2" fillId="0" borderId="7" xfId="1" applyNumberFormat="1" applyFont="1" applyBorder="1" applyAlignment="1" applyProtection="1">
      <alignment horizontal="center"/>
    </xf>
    <xf numFmtId="2" fontId="4" fillId="0" borderId="4" xfId="1" applyNumberFormat="1" applyFont="1" applyBorder="1" applyAlignment="1" applyProtection="1">
      <alignment horizontal="center"/>
    </xf>
    <xf numFmtId="0" fontId="5" fillId="0" borderId="4" xfId="1" applyFont="1" applyBorder="1" applyProtection="1"/>
    <xf numFmtId="0" fontId="3" fillId="3" borderId="4" xfId="1" applyFont="1" applyFill="1" applyBorder="1" applyAlignment="1" applyProtection="1">
      <alignment horizontal="center" vertical="top" wrapText="1"/>
    </xf>
    <xf numFmtId="0" fontId="3" fillId="3" borderId="4" xfId="1" applyFont="1" applyFill="1" applyBorder="1" applyAlignment="1" applyProtection="1">
      <alignment vertical="top" wrapText="1"/>
    </xf>
    <xf numFmtId="0" fontId="3" fillId="2" borderId="4" xfId="1" applyFont="1" applyFill="1" applyBorder="1" applyAlignment="1" applyProtection="1">
      <alignment horizontal="center" vertical="top" wrapText="1"/>
    </xf>
    <xf numFmtId="0" fontId="3" fillId="2" borderId="4" xfId="1" applyFont="1" applyFill="1" applyBorder="1" applyAlignment="1" applyProtection="1">
      <alignment vertical="top" wrapText="1"/>
    </xf>
    <xf numFmtId="0" fontId="5" fillId="0" borderId="6" xfId="1" applyFont="1" applyBorder="1" applyAlignment="1" applyProtection="1">
      <alignment horizontal="left" vertical="top"/>
    </xf>
    <xf numFmtId="0" fontId="5" fillId="0" borderId="6" xfId="1" applyFont="1" applyBorder="1" applyAlignment="1" applyProtection="1">
      <alignment horizontal="left"/>
      <protection locked="0"/>
    </xf>
    <xf numFmtId="0" fontId="5" fillId="0" borderId="0" xfId="1" applyFont="1" applyBorder="1" applyAlignment="1" applyProtection="1">
      <alignment horizontal="center"/>
    </xf>
    <xf numFmtId="2" fontId="5" fillId="0" borderId="0" xfId="1" applyNumberFormat="1" applyFont="1" applyBorder="1" applyAlignment="1" applyProtection="1">
      <alignment horizontal="center"/>
    </xf>
    <xf numFmtId="2" fontId="5" fillId="0" borderId="7" xfId="1" applyNumberFormat="1" applyFont="1" applyBorder="1" applyAlignment="1" applyProtection="1">
      <alignment horizontal="center"/>
    </xf>
    <xf numFmtId="0" fontId="5" fillId="3" borderId="4" xfId="1" applyFont="1" applyFill="1" applyBorder="1" applyAlignment="1" applyProtection="1">
      <alignment vertical="top" wrapText="1"/>
    </xf>
    <xf numFmtId="0" fontId="5" fillId="0" borderId="4" xfId="1" applyFont="1" applyBorder="1" applyAlignment="1" applyProtection="1">
      <alignment horizontal="center"/>
    </xf>
    <xf numFmtId="2" fontId="5" fillId="0" borderId="4" xfId="1" applyNumberFormat="1" applyFont="1" applyBorder="1" applyAlignment="1" applyProtection="1">
      <alignment horizontal="center"/>
    </xf>
    <xf numFmtId="0" fontId="5" fillId="2" borderId="4" xfId="1" applyFont="1" applyFill="1" applyBorder="1" applyAlignment="1" applyProtection="1">
      <alignment horizontal="center" vertical="top" wrapText="1"/>
    </xf>
    <xf numFmtId="0" fontId="5" fillId="2" borderId="4" xfId="1" applyFont="1" applyFill="1" applyBorder="1" applyAlignment="1" applyProtection="1">
      <alignment vertical="top" wrapText="1"/>
    </xf>
    <xf numFmtId="165" fontId="5" fillId="2" borderId="4" xfId="2" applyNumberFormat="1" applyFont="1" applyFill="1" applyBorder="1" applyProtection="1">
      <protection locked="0"/>
    </xf>
    <xf numFmtId="165" fontId="5" fillId="2" borderId="4" xfId="2" applyNumberFormat="1" applyFont="1" applyFill="1" applyBorder="1" applyAlignment="1" applyProtection="1">
      <alignment horizontal="center"/>
      <protection locked="0"/>
    </xf>
    <xf numFmtId="43" fontId="5" fillId="2" borderId="4" xfId="2" applyFont="1" applyFill="1" applyBorder="1" applyAlignment="1" applyProtection="1">
      <alignment horizontal="center"/>
    </xf>
    <xf numFmtId="165" fontId="5" fillId="0" borderId="4" xfId="2" applyNumberFormat="1" applyFont="1" applyBorder="1" applyProtection="1">
      <protection locked="0"/>
    </xf>
    <xf numFmtId="0" fontId="5" fillId="0" borderId="4" xfId="1" applyFont="1" applyBorder="1" applyAlignment="1" applyProtection="1">
      <alignment wrapText="1"/>
    </xf>
    <xf numFmtId="0" fontId="5" fillId="0" borderId="5" xfId="1" applyFont="1" applyBorder="1" applyAlignment="1" applyProtection="1">
      <alignment horizontal="center"/>
    </xf>
    <xf numFmtId="0" fontId="5" fillId="0" borderId="1" xfId="1" applyFont="1" applyBorder="1" applyProtection="1"/>
    <xf numFmtId="0" fontId="5" fillId="0" borderId="1" xfId="1" applyFont="1" applyBorder="1" applyAlignment="1" applyProtection="1">
      <alignment horizontal="center"/>
    </xf>
    <xf numFmtId="2" fontId="5" fillId="0" borderId="1" xfId="1" applyNumberFormat="1" applyFont="1" applyBorder="1" applyAlignment="1" applyProtection="1">
      <alignment horizontal="center"/>
    </xf>
    <xf numFmtId="2" fontId="5" fillId="0" borderId="2" xfId="1" applyNumberFormat="1" applyFont="1" applyBorder="1" applyAlignment="1" applyProtection="1">
      <alignment horizontal="center"/>
    </xf>
    <xf numFmtId="0" fontId="5" fillId="0" borderId="10" xfId="1" applyFont="1" applyBorder="1" applyProtection="1"/>
    <xf numFmtId="0" fontId="5" fillId="0" borderId="10" xfId="1" applyFont="1" applyBorder="1" applyAlignment="1" applyProtection="1">
      <alignment horizontal="center"/>
    </xf>
    <xf numFmtId="2" fontId="5" fillId="0" borderId="10" xfId="1" applyNumberFormat="1" applyFont="1" applyBorder="1" applyAlignment="1" applyProtection="1">
      <alignment horizontal="center"/>
    </xf>
    <xf numFmtId="2" fontId="5" fillId="0" borderId="9" xfId="1" applyNumberFormat="1" applyFont="1" applyBorder="1" applyAlignment="1" applyProtection="1">
      <alignment horizontal="center"/>
    </xf>
    <xf numFmtId="0" fontId="5" fillId="0" borderId="0" xfId="1" applyFont="1" applyBorder="1" applyProtection="1"/>
    <xf numFmtId="0" fontId="4" fillId="2" borderId="4" xfId="1" applyFont="1" applyFill="1" applyBorder="1" applyAlignment="1" applyProtection="1">
      <alignment horizontal="center" vertical="top" wrapText="1"/>
    </xf>
    <xf numFmtId="0" fontId="4" fillId="3" borderId="4" xfId="1" applyFont="1" applyFill="1" applyBorder="1" applyAlignment="1" applyProtection="1">
      <alignment vertical="top" wrapText="1"/>
    </xf>
    <xf numFmtId="0" fontId="4" fillId="2" borderId="4" xfId="1" applyFont="1" applyFill="1" applyBorder="1" applyAlignment="1" applyProtection="1">
      <alignment vertical="top" wrapText="1"/>
    </xf>
    <xf numFmtId="0" fontId="5" fillId="0" borderId="4" xfId="1" applyFont="1" applyBorder="1" applyAlignment="1" applyProtection="1">
      <alignment horizontal="center" vertical="top"/>
    </xf>
    <xf numFmtId="0" fontId="5" fillId="0" borderId="8" xfId="1" applyFont="1" applyBorder="1" applyAlignment="1" applyProtection="1">
      <alignment horizontal="center"/>
    </xf>
    <xf numFmtId="2" fontId="5" fillId="0" borderId="4" xfId="1" applyNumberFormat="1" applyFont="1" applyBorder="1" applyAlignment="1" applyProtection="1"/>
    <xf numFmtId="164" fontId="2" fillId="0" borderId="4" xfId="45" applyFont="1" applyBorder="1" applyAlignment="1" applyProtection="1">
      <alignment horizontal="center"/>
    </xf>
    <xf numFmtId="164" fontId="2" fillId="0" borderId="4" xfId="45" applyFont="1" applyBorder="1" applyAlignment="1" applyProtection="1"/>
    <xf numFmtId="166" fontId="2" fillId="0" borderId="4" xfId="45" applyNumberFormat="1" applyFont="1" applyBorder="1" applyAlignment="1" applyProtection="1">
      <alignment horizontal="center"/>
    </xf>
    <xf numFmtId="166" fontId="2" fillId="0" borderId="4" xfId="45" applyNumberFormat="1" applyFont="1" applyBorder="1" applyAlignment="1" applyProtection="1"/>
    <xf numFmtId="166" fontId="2" fillId="2" borderId="4" xfId="45" applyNumberFormat="1" applyFont="1" applyFill="1" applyBorder="1" applyProtection="1">
      <protection locked="0"/>
    </xf>
    <xf numFmtId="166" fontId="2" fillId="2" borderId="4" xfId="45" applyNumberFormat="1" applyFont="1" applyFill="1" applyBorder="1" applyAlignment="1" applyProtection="1">
      <alignment horizontal="center"/>
      <protection locked="0"/>
    </xf>
    <xf numFmtId="166" fontId="2" fillId="2" borderId="4" xfId="45" applyNumberFormat="1" applyFont="1" applyFill="1" applyBorder="1" applyAlignment="1" applyProtection="1">
      <alignment horizontal="center"/>
    </xf>
    <xf numFmtId="166" fontId="2" fillId="0" borderId="4" xfId="45" applyNumberFormat="1" applyFont="1" applyBorder="1" applyProtection="1">
      <protection locked="0"/>
    </xf>
    <xf numFmtId="166" fontId="0" fillId="0" borderId="0" xfId="0" applyNumberFormat="1"/>
    <xf numFmtId="164" fontId="2" fillId="0" borderId="4" xfId="45" applyNumberFormat="1" applyFont="1" applyBorder="1" applyAlignment="1" applyProtection="1">
      <alignment horizontal="center"/>
    </xf>
    <xf numFmtId="164" fontId="26" fillId="0" borderId="4" xfId="45" applyFont="1" applyBorder="1" applyAlignment="1" applyProtection="1"/>
    <xf numFmtId="2" fontId="4" fillId="0" borderId="4" xfId="1" applyNumberFormat="1" applyFont="1" applyBorder="1" applyAlignment="1" applyProtection="1">
      <alignment horizontal="center" vertical="center"/>
    </xf>
    <xf numFmtId="0" fontId="4" fillId="0" borderId="4" xfId="1" applyFont="1" applyBorder="1" applyProtection="1"/>
    <xf numFmtId="0" fontId="4" fillId="0" borderId="4" xfId="1" applyFont="1" applyBorder="1" applyAlignment="1" applyProtection="1">
      <alignment horizontal="center"/>
    </xf>
    <xf numFmtId="0" fontId="25" fillId="0" borderId="0" xfId="0" applyFont="1"/>
    <xf numFmtId="2" fontId="4" fillId="0" borderId="13" xfId="1" applyNumberFormat="1" applyFont="1" applyBorder="1" applyAlignment="1" applyProtection="1">
      <alignment horizontal="center" vertical="center" wrapText="1"/>
    </xf>
    <xf numFmtId="0" fontId="4" fillId="2" borderId="4" xfId="1" applyFont="1" applyFill="1" applyBorder="1" applyAlignment="1" applyProtection="1">
      <alignment horizontal="center" vertical="center" wrapText="1"/>
    </xf>
    <xf numFmtId="2" fontId="4" fillId="3" borderId="4" xfId="1" applyNumberFormat="1" applyFont="1" applyFill="1" applyBorder="1" applyAlignment="1" applyProtection="1">
      <alignment horizontal="center" vertical="center" wrapText="1"/>
    </xf>
    <xf numFmtId="2" fontId="4" fillId="25" borderId="4" xfId="1" applyNumberFormat="1" applyFont="1" applyFill="1" applyBorder="1" applyAlignment="1" applyProtection="1">
      <alignment horizontal="center" vertical="center" wrapText="1"/>
    </xf>
    <xf numFmtId="0" fontId="0" fillId="0" borderId="6" xfId="0" applyBorder="1"/>
    <xf numFmtId="0" fontId="0" fillId="0" borderId="0" xfId="0" applyBorder="1"/>
    <xf numFmtId="0" fontId="0" fillId="0" borderId="7" xfId="0" applyBorder="1"/>
    <xf numFmtId="0" fontId="4" fillId="2" borderId="4" xfId="1" applyFont="1" applyFill="1" applyBorder="1" applyAlignment="1" applyProtection="1">
      <alignment horizontal="center" vertical="top" wrapText="1"/>
    </xf>
    <xf numFmtId="0" fontId="4" fillId="2" borderId="13" xfId="1" applyFont="1" applyFill="1" applyBorder="1" applyAlignment="1" applyProtection="1">
      <alignment horizontal="center" vertical="top" wrapText="1"/>
    </xf>
    <xf numFmtId="165" fontId="5" fillId="2" borderId="4" xfId="2" applyNumberFormat="1" applyFont="1" applyFill="1" applyBorder="1" applyAlignment="1" applyProtection="1">
      <alignment horizontal="center"/>
    </xf>
    <xf numFmtId="0" fontId="4" fillId="2" borderId="4" xfId="1" applyFont="1" applyFill="1" applyBorder="1" applyAlignment="1" applyProtection="1">
      <alignment horizontal="center" vertical="center" wrapText="1"/>
    </xf>
    <xf numFmtId="0" fontId="25" fillId="0" borderId="4" xfId="0" applyFont="1" applyBorder="1"/>
    <xf numFmtId="166" fontId="5" fillId="0" borderId="0" xfId="45" applyNumberFormat="1" applyFont="1" applyBorder="1" applyAlignment="1" applyProtection="1">
      <alignment horizontal="center"/>
    </xf>
    <xf numFmtId="166" fontId="5" fillId="0" borderId="4" xfId="45" applyNumberFormat="1" applyFont="1" applyBorder="1" applyAlignment="1" applyProtection="1">
      <alignment horizontal="center"/>
    </xf>
    <xf numFmtId="166" fontId="5" fillId="2" borderId="4" xfId="45" applyNumberFormat="1" applyFont="1" applyFill="1" applyBorder="1" applyProtection="1">
      <protection locked="0"/>
    </xf>
    <xf numFmtId="166" fontId="5" fillId="2" borderId="4" xfId="45" applyNumberFormat="1" applyFont="1" applyFill="1" applyBorder="1" applyAlignment="1" applyProtection="1">
      <alignment horizontal="center"/>
      <protection locked="0"/>
    </xf>
    <xf numFmtId="166" fontId="5" fillId="0" borderId="4" xfId="45" applyNumberFormat="1" applyFont="1" applyBorder="1" applyProtection="1">
      <protection locked="0"/>
    </xf>
    <xf numFmtId="166" fontId="4" fillId="0" borderId="4" xfId="45" applyNumberFormat="1" applyFont="1" applyBorder="1" applyAlignment="1" applyProtection="1">
      <alignment horizontal="center"/>
    </xf>
    <xf numFmtId="166" fontId="5" fillId="0" borderId="1" xfId="45" applyNumberFormat="1" applyFont="1" applyBorder="1" applyAlignment="1" applyProtection="1">
      <alignment horizontal="center"/>
    </xf>
    <xf numFmtId="166" fontId="0" fillId="0" borderId="0" xfId="45" applyNumberFormat="1" applyFont="1"/>
    <xf numFmtId="166" fontId="4" fillId="2" borderId="4" xfId="45" applyNumberFormat="1" applyFont="1" applyFill="1" applyBorder="1" applyAlignment="1" applyProtection="1">
      <alignment horizontal="center" vertical="center" wrapText="1"/>
    </xf>
    <xf numFmtId="0" fontId="5" fillId="2" borderId="4" xfId="1" applyFont="1" applyFill="1" applyBorder="1" applyAlignment="1" applyProtection="1">
      <alignment horizontal="center"/>
    </xf>
    <xf numFmtId="0" fontId="5" fillId="2" borderId="4" xfId="1" applyFont="1" applyFill="1" applyBorder="1" applyProtection="1"/>
    <xf numFmtId="166" fontId="5" fillId="2" borderId="4" xfId="45" applyNumberFormat="1" applyFont="1" applyFill="1" applyBorder="1" applyAlignment="1" applyProtection="1">
      <alignment horizontal="center"/>
    </xf>
    <xf numFmtId="0" fontId="0" fillId="2" borderId="0" xfId="0" applyFill="1"/>
    <xf numFmtId="0" fontId="4" fillId="2" borderId="4" xfId="1" applyFont="1" applyFill="1" applyBorder="1" applyProtection="1"/>
    <xf numFmtId="166" fontId="5" fillId="2" borderId="4" xfId="45" applyNumberFormat="1" applyFont="1" applyFill="1" applyBorder="1" applyProtection="1"/>
    <xf numFmtId="165" fontId="5" fillId="2" borderId="4" xfId="2" applyNumberFormat="1" applyFont="1" applyFill="1" applyBorder="1" applyAlignment="1" applyProtection="1">
      <protection locked="0"/>
    </xf>
    <xf numFmtId="165" fontId="5" fillId="2" borderId="4" xfId="2" applyNumberFormat="1" applyFont="1" applyFill="1" applyBorder="1" applyAlignment="1" applyProtection="1">
      <alignment horizontal="center"/>
    </xf>
    <xf numFmtId="0" fontId="4" fillId="2" borderId="4" xfId="1" applyFont="1" applyFill="1" applyBorder="1" applyAlignment="1" applyProtection="1">
      <alignment horizontal="center" vertical="top" wrapText="1"/>
    </xf>
    <xf numFmtId="0" fontId="4" fillId="2" borderId="13" xfId="1" applyFont="1" applyFill="1" applyBorder="1" applyAlignment="1" applyProtection="1">
      <alignment horizontal="center" vertical="top" wrapText="1"/>
    </xf>
    <xf numFmtId="0" fontId="4" fillId="2" borderId="4" xfId="1" applyFont="1" applyFill="1" applyBorder="1" applyAlignment="1" applyProtection="1">
      <alignment horizontal="center" vertical="center" wrapText="1"/>
    </xf>
    <xf numFmtId="0" fontId="4" fillId="2" borderId="13" xfId="1" applyFont="1" applyFill="1" applyBorder="1" applyAlignment="1" applyProtection="1">
      <alignment horizontal="center" vertical="center" wrapText="1"/>
    </xf>
    <xf numFmtId="0" fontId="5" fillId="2" borderId="4" xfId="1" applyFont="1" applyFill="1" applyBorder="1" applyAlignment="1" applyProtection="1">
      <alignment horizontal="right" vertical="top" wrapText="1"/>
    </xf>
    <xf numFmtId="0" fontId="4" fillId="25" borderId="4" xfId="1" applyFont="1" applyFill="1" applyBorder="1" applyProtection="1"/>
    <xf numFmtId="0" fontId="4" fillId="25" borderId="4" xfId="1" applyFont="1" applyFill="1" applyBorder="1" applyAlignment="1" applyProtection="1">
      <alignment horizontal="center"/>
    </xf>
    <xf numFmtId="0" fontId="4" fillId="3" borderId="4" xfId="1" applyFont="1" applyFill="1" applyBorder="1" applyAlignment="1" applyProtection="1">
      <alignment horizontal="center" vertical="top" wrapText="1"/>
    </xf>
    <xf numFmtId="0" fontId="4" fillId="2" borderId="4" xfId="1" applyFont="1" applyFill="1" applyBorder="1" applyAlignment="1" applyProtection="1">
      <alignment horizontal="center"/>
    </xf>
    <xf numFmtId="166" fontId="4" fillId="2" borderId="4" xfId="45" applyNumberFormat="1" applyFont="1" applyFill="1" applyBorder="1" applyAlignment="1" applyProtection="1">
      <alignment horizontal="center"/>
    </xf>
    <xf numFmtId="165" fontId="4" fillId="2" borderId="4" xfId="2" applyNumberFormat="1" applyFont="1" applyFill="1" applyBorder="1" applyAlignment="1" applyProtection="1">
      <protection locked="0"/>
    </xf>
    <xf numFmtId="2" fontId="4" fillId="2" borderId="4" xfId="1" applyNumberFormat="1" applyFont="1" applyFill="1" applyBorder="1" applyAlignment="1" applyProtection="1">
      <alignment horizontal="center"/>
    </xf>
    <xf numFmtId="165" fontId="4" fillId="2" borderId="4" xfId="1" applyNumberFormat="1" applyFont="1" applyFill="1" applyBorder="1" applyAlignment="1" applyProtection="1">
      <alignment horizontal="center"/>
    </xf>
    <xf numFmtId="0" fontId="25" fillId="2" borderId="0" xfId="0" applyFont="1" applyFill="1"/>
    <xf numFmtId="0" fontId="5" fillId="2" borderId="4" xfId="1" applyFont="1" applyFill="1" applyBorder="1" applyAlignment="1" applyProtection="1">
      <alignment horizontal="right"/>
    </xf>
    <xf numFmtId="166" fontId="4" fillId="25" borderId="4" xfId="45" applyNumberFormat="1" applyFont="1" applyFill="1" applyBorder="1" applyAlignment="1" applyProtection="1">
      <alignment horizontal="center"/>
    </xf>
    <xf numFmtId="165" fontId="4" fillId="25" borderId="4" xfId="2" applyNumberFormat="1" applyFont="1" applyFill="1" applyBorder="1" applyAlignment="1" applyProtection="1">
      <protection locked="0"/>
    </xf>
    <xf numFmtId="2" fontId="4" fillId="25" borderId="4" xfId="1" applyNumberFormat="1" applyFont="1" applyFill="1" applyBorder="1" applyAlignment="1" applyProtection="1">
      <alignment horizontal="center"/>
    </xf>
    <xf numFmtId="0" fontId="25" fillId="25" borderId="0" xfId="0" applyFont="1" applyFill="1"/>
    <xf numFmtId="166" fontId="4" fillId="2" borderId="4" xfId="45" applyNumberFormat="1" applyFont="1" applyFill="1" applyBorder="1" applyAlignment="1" applyProtection="1">
      <alignment horizontal="right"/>
    </xf>
    <xf numFmtId="166" fontId="5" fillId="2" borderId="4" xfId="45" applyNumberFormat="1" applyFont="1" applyFill="1" applyBorder="1" applyAlignment="1" applyProtection="1">
      <alignment horizontal="right"/>
    </xf>
    <xf numFmtId="166" fontId="2" fillId="2" borderId="4" xfId="45" applyNumberFormat="1" applyFont="1" applyFill="1" applyBorder="1" applyProtection="1"/>
    <xf numFmtId="164" fontId="5" fillId="2" borderId="4" xfId="45" applyFont="1" applyFill="1" applyBorder="1" applyAlignment="1" applyProtection="1">
      <alignment horizontal="center"/>
      <protection locked="0"/>
    </xf>
    <xf numFmtId="164" fontId="4" fillId="2" borderId="4" xfId="45" applyFont="1" applyFill="1" applyBorder="1" applyAlignment="1" applyProtection="1">
      <alignment horizontal="center"/>
    </xf>
    <xf numFmtId="164" fontId="4" fillId="25" borderId="4" xfId="45" applyFont="1" applyFill="1" applyBorder="1" applyAlignment="1" applyProtection="1">
      <alignment horizontal="center"/>
    </xf>
    <xf numFmtId="164" fontId="4" fillId="0" borderId="4" xfId="45" applyFont="1" applyBorder="1" applyAlignment="1" applyProtection="1">
      <alignment horizontal="center"/>
    </xf>
    <xf numFmtId="165" fontId="4" fillId="25" borderId="4" xfId="1" applyNumberFormat="1" applyFont="1" applyFill="1" applyBorder="1" applyProtection="1"/>
    <xf numFmtId="164" fontId="5" fillId="2" borderId="4" xfId="45" applyFont="1" applyFill="1" applyBorder="1" applyAlignment="1" applyProtection="1">
      <alignment horizontal="center"/>
    </xf>
    <xf numFmtId="2" fontId="4" fillId="0" borderId="4" xfId="1" applyNumberFormat="1" applyFont="1" applyBorder="1" applyAlignment="1" applyProtection="1"/>
    <xf numFmtId="0" fontId="4" fillId="25" borderId="4" xfId="1" applyFont="1" applyFill="1" applyBorder="1" applyAlignment="1" applyProtection="1">
      <alignment wrapText="1"/>
    </xf>
    <xf numFmtId="0" fontId="4" fillId="26" borderId="4" xfId="1" applyFont="1" applyFill="1" applyBorder="1" applyAlignment="1" applyProtection="1">
      <alignment horizontal="center"/>
    </xf>
    <xf numFmtId="0" fontId="4" fillId="26" borderId="4" xfId="1" applyFont="1" applyFill="1" applyBorder="1" applyAlignment="1" applyProtection="1">
      <alignment wrapText="1"/>
    </xf>
    <xf numFmtId="165" fontId="4" fillId="26" borderId="4" xfId="1" applyNumberFormat="1" applyFont="1" applyFill="1" applyBorder="1" applyAlignment="1" applyProtection="1">
      <alignment horizontal="center"/>
    </xf>
    <xf numFmtId="164" fontId="4" fillId="26" borderId="4" xfId="45" applyFont="1" applyFill="1" applyBorder="1" applyAlignment="1" applyProtection="1">
      <alignment horizontal="center"/>
    </xf>
    <xf numFmtId="166" fontId="4" fillId="26" borderId="4" xfId="45" applyNumberFormat="1" applyFont="1" applyFill="1" applyBorder="1" applyAlignment="1" applyProtection="1">
      <alignment horizontal="center"/>
    </xf>
    <xf numFmtId="0" fontId="25" fillId="26" borderId="0" xfId="0" applyFont="1" applyFill="1"/>
    <xf numFmtId="0" fontId="5" fillId="2" borderId="5" xfId="1" applyFont="1" applyFill="1" applyBorder="1" applyAlignment="1" applyProtection="1">
      <alignment horizontal="center"/>
    </xf>
    <xf numFmtId="0" fontId="5" fillId="2" borderId="1" xfId="1" applyFont="1" applyFill="1" applyBorder="1" applyProtection="1"/>
    <xf numFmtId="166" fontId="5" fillId="2" borderId="1" xfId="45" applyNumberFormat="1" applyFont="1" applyFill="1" applyBorder="1" applyAlignment="1" applyProtection="1">
      <alignment horizontal="center"/>
    </xf>
    <xf numFmtId="0" fontId="5" fillId="2" borderId="1" xfId="1" applyFont="1" applyFill="1" applyBorder="1" applyAlignment="1" applyProtection="1">
      <alignment horizontal="center"/>
    </xf>
    <xf numFmtId="2" fontId="5" fillId="2" borderId="1" xfId="1" applyNumberFormat="1" applyFont="1" applyFill="1" applyBorder="1" applyAlignment="1" applyProtection="1">
      <alignment horizontal="center"/>
    </xf>
    <xf numFmtId="2" fontId="5" fillId="2" borderId="2" xfId="1" applyNumberFormat="1" applyFont="1" applyFill="1" applyBorder="1" applyAlignment="1" applyProtection="1">
      <alignment horizontal="center"/>
    </xf>
    <xf numFmtId="0" fontId="5" fillId="2" borderId="6" xfId="1" applyFont="1" applyFill="1" applyBorder="1" applyAlignment="1" applyProtection="1">
      <alignment horizontal="left" vertical="top"/>
    </xf>
    <xf numFmtId="0" fontId="5" fillId="2" borderId="0" xfId="1" applyFont="1" applyFill="1" applyBorder="1" applyProtection="1"/>
    <xf numFmtId="166" fontId="5" fillId="2" borderId="0" xfId="45" applyNumberFormat="1" applyFont="1" applyFill="1" applyBorder="1" applyAlignment="1" applyProtection="1">
      <alignment horizontal="center"/>
    </xf>
    <xf numFmtId="166" fontId="5" fillId="2" borderId="0" xfId="1" applyNumberFormat="1" applyFont="1" applyFill="1" applyBorder="1" applyAlignment="1" applyProtection="1">
      <alignment horizontal="center"/>
    </xf>
    <xf numFmtId="0" fontId="5" fillId="2" borderId="0" xfId="1" applyFont="1" applyFill="1" applyBorder="1" applyAlignment="1" applyProtection="1">
      <alignment horizontal="center"/>
    </xf>
    <xf numFmtId="2" fontId="5" fillId="2" borderId="0" xfId="1" applyNumberFormat="1" applyFont="1" applyFill="1" applyBorder="1" applyAlignment="1" applyProtection="1">
      <alignment horizontal="center"/>
    </xf>
    <xf numFmtId="2" fontId="5" fillId="2" borderId="7" xfId="1" applyNumberFormat="1" applyFont="1" applyFill="1" applyBorder="1" applyAlignment="1" applyProtection="1">
      <alignment horizontal="center"/>
    </xf>
    <xf numFmtId="0" fontId="5" fillId="2" borderId="8" xfId="1" applyFont="1" applyFill="1" applyBorder="1" applyAlignment="1" applyProtection="1">
      <alignment horizontal="left" vertical="top"/>
    </xf>
    <xf numFmtId="0" fontId="5" fillId="2" borderId="10" xfId="1" applyFont="1" applyFill="1" applyBorder="1" applyProtection="1"/>
    <xf numFmtId="166" fontId="5" fillId="2" borderId="10" xfId="45" applyNumberFormat="1" applyFont="1" applyFill="1" applyBorder="1" applyAlignment="1" applyProtection="1">
      <alignment horizontal="center"/>
    </xf>
    <xf numFmtId="0" fontId="5" fillId="2" borderId="10" xfId="1" applyFont="1" applyFill="1" applyBorder="1" applyAlignment="1" applyProtection="1">
      <alignment horizontal="center"/>
    </xf>
    <xf numFmtId="2" fontId="5" fillId="2" borderId="10" xfId="1" applyNumberFormat="1" applyFont="1" applyFill="1" applyBorder="1" applyAlignment="1" applyProtection="1">
      <alignment horizontal="center"/>
    </xf>
    <xf numFmtId="2" fontId="5" fillId="2" borderId="9" xfId="1" applyNumberFormat="1" applyFont="1" applyFill="1" applyBorder="1" applyAlignment="1" applyProtection="1">
      <alignment horizontal="center"/>
    </xf>
    <xf numFmtId="0" fontId="0" fillId="0" borderId="0" xfId="0" applyFont="1"/>
    <xf numFmtId="166" fontId="5" fillId="0" borderId="4" xfId="45" applyNumberFormat="1" applyFont="1" applyBorder="1" applyAlignment="1" applyProtection="1"/>
    <xf numFmtId="165" fontId="0" fillId="0" borderId="0" xfId="0" applyNumberFormat="1"/>
    <xf numFmtId="165" fontId="3" fillId="26" borderId="4" xfId="2" applyNumberFormat="1" applyFont="1" applyFill="1" applyBorder="1"/>
    <xf numFmtId="0" fontId="3" fillId="2" borderId="4" xfId="1" applyFont="1" applyFill="1" applyBorder="1" applyAlignment="1" applyProtection="1">
      <alignment horizontal="right" vertical="top" wrapText="1"/>
    </xf>
    <xf numFmtId="0" fontId="29" fillId="0" borderId="0" xfId="0" applyFont="1"/>
    <xf numFmtId="0" fontId="30" fillId="0" borderId="0" xfId="0" applyFont="1"/>
    <xf numFmtId="0" fontId="3" fillId="2" borderId="11" xfId="1" applyFont="1" applyFill="1" applyBorder="1" applyAlignment="1" applyProtection="1">
      <alignment horizontal="center" vertical="center" wrapText="1"/>
    </xf>
    <xf numFmtId="0" fontId="3" fillId="2" borderId="12" xfId="1" applyFont="1" applyFill="1" applyBorder="1" applyAlignment="1" applyProtection="1">
      <alignment horizontal="center" vertical="center" wrapText="1"/>
    </xf>
    <xf numFmtId="0" fontId="3" fillId="2" borderId="13" xfId="1" applyFont="1" applyFill="1" applyBorder="1" applyAlignment="1" applyProtection="1">
      <alignment horizontal="center" vertical="center" wrapText="1"/>
    </xf>
    <xf numFmtId="0" fontId="2" fillId="0" borderId="4" xfId="1" applyFont="1" applyBorder="1" applyProtection="1"/>
    <xf numFmtId="0" fontId="2" fillId="0" borderId="4" xfId="1" applyFont="1" applyBorder="1" applyAlignment="1" applyProtection="1">
      <alignment horizontal="right"/>
    </xf>
    <xf numFmtId="0" fontId="3" fillId="0" borderId="6" xfId="1" applyFont="1" applyBorder="1" applyAlignment="1" applyProtection="1">
      <alignment horizontal="left"/>
    </xf>
    <xf numFmtId="0" fontId="3" fillId="0" borderId="0" xfId="1" applyFont="1" applyBorder="1" applyAlignment="1" applyProtection="1">
      <alignment wrapText="1"/>
    </xf>
    <xf numFmtId="165" fontId="2" fillId="2" borderId="0" xfId="2" applyNumberFormat="1" applyFont="1" applyFill="1" applyBorder="1" applyAlignment="1" applyProtection="1">
      <alignment horizontal="center"/>
      <protection locked="0"/>
    </xf>
    <xf numFmtId="164" fontId="2" fillId="2" borderId="0" xfId="45" applyFont="1" applyFill="1" applyBorder="1" applyAlignment="1" applyProtection="1">
      <alignment horizontal="center"/>
      <protection locked="0"/>
    </xf>
    <xf numFmtId="166" fontId="2" fillId="2" borderId="0" xfId="45" applyNumberFormat="1" applyFont="1" applyFill="1" applyBorder="1" applyAlignment="1" applyProtection="1">
      <alignment horizontal="center" wrapText="1"/>
    </xf>
    <xf numFmtId="165" fontId="2" fillId="2" borderId="7" xfId="2" applyNumberFormat="1" applyFont="1" applyFill="1" applyBorder="1" applyAlignment="1" applyProtection="1">
      <alignment horizontal="center"/>
      <protection locked="0"/>
    </xf>
    <xf numFmtId="0" fontId="2" fillId="0" borderId="6" xfId="1" applyFont="1" applyBorder="1" applyAlignment="1" applyProtection="1">
      <alignment horizontal="left" vertical="top"/>
    </xf>
    <xf numFmtId="0" fontId="2" fillId="0" borderId="0" xfId="1" applyFont="1" applyBorder="1" applyProtection="1"/>
    <xf numFmtId="0" fontId="2" fillId="0" borderId="8" xfId="1" applyFont="1" applyBorder="1" applyAlignment="1" applyProtection="1">
      <alignment horizontal="left" vertical="top"/>
    </xf>
    <xf numFmtId="0" fontId="2" fillId="0" borderId="10" xfId="1" applyFont="1" applyBorder="1" applyProtection="1"/>
    <xf numFmtId="0" fontId="2" fillId="0" borderId="10" xfId="1" applyFont="1" applyBorder="1" applyAlignment="1" applyProtection="1">
      <alignment horizontal="center"/>
    </xf>
    <xf numFmtId="2" fontId="2" fillId="0" borderId="10" xfId="1" applyNumberFormat="1" applyFont="1" applyBorder="1" applyAlignment="1" applyProtection="1">
      <alignment horizontal="center"/>
    </xf>
    <xf numFmtId="2" fontId="2" fillId="0" borderId="9" xfId="1" applyNumberFormat="1" applyFont="1" applyBorder="1" applyAlignment="1" applyProtection="1">
      <alignment horizontal="center"/>
    </xf>
    <xf numFmtId="0" fontId="27" fillId="0" borderId="0" xfId="0" applyFont="1" applyBorder="1"/>
    <xf numFmtId="0" fontId="25" fillId="0" borderId="4" xfId="0" applyFont="1" applyBorder="1" applyAlignment="1">
      <alignment horizontal="center"/>
    </xf>
    <xf numFmtId="0" fontId="0" fillId="0" borderId="4" xfId="0" applyBorder="1"/>
    <xf numFmtId="0" fontId="0" fillId="0" borderId="4" xfId="0" applyBorder="1" applyAlignment="1">
      <alignment horizontal="right"/>
    </xf>
    <xf numFmtId="0" fontId="27" fillId="0" borderId="4" xfId="0" applyFont="1" applyBorder="1"/>
    <xf numFmtId="0" fontId="3" fillId="25" borderId="6" xfId="1" applyFont="1" applyFill="1" applyBorder="1" applyAlignment="1" applyProtection="1">
      <alignment horizontal="left" vertical="top"/>
    </xf>
    <xf numFmtId="0" fontId="3" fillId="25" borderId="7" xfId="1" applyFont="1" applyFill="1" applyBorder="1" applyAlignment="1" applyProtection="1">
      <alignment horizontal="left"/>
    </xf>
    <xf numFmtId="0" fontId="3" fillId="25" borderId="0" xfId="1" applyFont="1" applyFill="1" applyBorder="1" applyAlignment="1" applyProtection="1">
      <alignment horizontal="left"/>
    </xf>
    <xf numFmtId="0" fontId="2" fillId="25" borderId="6" xfId="1" applyFont="1" applyFill="1" applyBorder="1" applyAlignment="1" applyProtection="1">
      <alignment horizontal="left"/>
      <protection locked="0"/>
    </xf>
    <xf numFmtId="0" fontId="2" fillId="25" borderId="0" xfId="1" applyFont="1" applyFill="1" applyBorder="1" applyAlignment="1" applyProtection="1">
      <alignment horizontal="center"/>
    </xf>
    <xf numFmtId="0" fontId="3" fillId="25" borderId="4" xfId="1" applyFont="1" applyFill="1" applyBorder="1" applyAlignment="1" applyProtection="1">
      <alignment horizontal="center"/>
    </xf>
    <xf numFmtId="0" fontId="3" fillId="25" borderId="4" xfId="1" applyFont="1" applyFill="1" applyBorder="1" applyAlignment="1" applyProtection="1">
      <alignment wrapText="1"/>
    </xf>
    <xf numFmtId="0" fontId="4" fillId="25" borderId="6" xfId="1" applyFont="1" applyFill="1" applyBorder="1" applyAlignment="1" applyProtection="1">
      <alignment horizontal="left" vertical="top"/>
    </xf>
    <xf numFmtId="0" fontId="4" fillId="25" borderId="7" xfId="1" applyFont="1" applyFill="1" applyBorder="1" applyAlignment="1" applyProtection="1">
      <alignment horizontal="left"/>
    </xf>
    <xf numFmtId="0" fontId="5" fillId="25" borderId="6" xfId="1" applyFont="1" applyFill="1" applyBorder="1" applyAlignment="1" applyProtection="1">
      <alignment horizontal="left"/>
      <protection locked="0"/>
    </xf>
    <xf numFmtId="166" fontId="5" fillId="25" borderId="0" xfId="45" applyNumberFormat="1" applyFont="1" applyFill="1" applyBorder="1" applyAlignment="1" applyProtection="1">
      <alignment horizontal="center"/>
    </xf>
    <xf numFmtId="2" fontId="4" fillId="2" borderId="4" xfId="1" applyNumberFormat="1" applyFont="1" applyFill="1" applyBorder="1" applyAlignment="1" applyProtection="1">
      <alignment horizontal="center" vertical="center" wrapText="1"/>
    </xf>
    <xf numFmtId="2" fontId="4" fillId="2" borderId="13" xfId="1" applyNumberFormat="1" applyFont="1" applyFill="1" applyBorder="1" applyAlignment="1" applyProtection="1">
      <alignment horizontal="center" vertical="center" wrapText="1"/>
    </xf>
    <xf numFmtId="0" fontId="3" fillId="26" borderId="4" xfId="1" applyFont="1" applyFill="1" applyBorder="1" applyAlignment="1" applyProtection="1">
      <alignment horizontal="center" vertical="top" wrapText="1"/>
    </xf>
    <xf numFmtId="0" fontId="3" fillId="26" borderId="4" xfId="1" applyFont="1" applyFill="1" applyBorder="1" applyAlignment="1" applyProtection="1">
      <alignment vertical="top" wrapText="1"/>
    </xf>
    <xf numFmtId="166" fontId="3" fillId="26" borderId="4" xfId="45" applyNumberFormat="1" applyFont="1" applyFill="1" applyBorder="1" applyProtection="1">
      <protection locked="0"/>
    </xf>
    <xf numFmtId="164" fontId="3" fillId="26" borderId="4" xfId="45" applyFont="1" applyFill="1" applyBorder="1" applyProtection="1">
      <protection locked="0"/>
    </xf>
    <xf numFmtId="166" fontId="25" fillId="0" borderId="0" xfId="0" applyNumberFormat="1" applyFont="1"/>
    <xf numFmtId="0" fontId="2" fillId="2" borderId="4" xfId="1" applyFont="1" applyFill="1" applyBorder="1" applyAlignment="1" applyProtection="1">
      <alignment vertical="top" wrapText="1"/>
    </xf>
    <xf numFmtId="0" fontId="2" fillId="2" borderId="4" xfId="1" applyFont="1" applyFill="1" applyBorder="1" applyAlignment="1" applyProtection="1">
      <alignment horizontal="right" vertical="top" wrapText="1"/>
    </xf>
    <xf numFmtId="0" fontId="2" fillId="0" borderId="4" xfId="1" applyFont="1" applyBorder="1" applyAlignment="1" applyProtection="1">
      <alignment horizontal="right" vertical="center"/>
    </xf>
    <xf numFmtId="166" fontId="2" fillId="0" borderId="4" xfId="45" applyNumberFormat="1" applyFont="1" applyBorder="1" applyAlignment="1" applyProtection="1">
      <alignment horizontal="right" vertical="center"/>
    </xf>
    <xf numFmtId="166" fontId="2" fillId="2" borderId="4" xfId="45" applyNumberFormat="1" applyFont="1" applyFill="1" applyBorder="1" applyAlignment="1" applyProtection="1">
      <alignment horizontal="right" vertical="center"/>
      <protection locked="0"/>
    </xf>
    <xf numFmtId="164" fontId="2" fillId="2" borderId="4" xfId="2" applyNumberFormat="1" applyFont="1" applyFill="1" applyBorder="1" applyAlignment="1" applyProtection="1">
      <alignment horizontal="right" vertical="center"/>
      <protection locked="0"/>
    </xf>
    <xf numFmtId="43" fontId="2" fillId="2" borderId="4" xfId="2" applyFont="1" applyFill="1" applyBorder="1" applyAlignment="1" applyProtection="1">
      <alignment horizontal="right" vertical="center"/>
    </xf>
    <xf numFmtId="164" fontId="2" fillId="2" borderId="4" xfId="45" applyFont="1" applyFill="1" applyBorder="1" applyAlignment="1" applyProtection="1">
      <alignment horizontal="right" vertical="center"/>
    </xf>
    <xf numFmtId="165" fontId="2" fillId="2" borderId="4" xfId="2" applyNumberFormat="1" applyFont="1" applyFill="1" applyBorder="1" applyAlignment="1" applyProtection="1">
      <alignment horizontal="right" vertical="center"/>
      <protection locked="0"/>
    </xf>
    <xf numFmtId="166" fontId="2" fillId="2" borderId="4" xfId="45" applyNumberFormat="1" applyFont="1" applyFill="1" applyBorder="1" applyAlignment="1" applyProtection="1">
      <alignment horizontal="right" vertical="center"/>
    </xf>
    <xf numFmtId="165" fontId="2" fillId="0" borderId="4" xfId="2" applyNumberFormat="1" applyFont="1" applyBorder="1" applyAlignment="1" applyProtection="1">
      <alignment horizontal="right" vertical="center"/>
      <protection locked="0"/>
    </xf>
    <xf numFmtId="166" fontId="2" fillId="0" borderId="4" xfId="45" applyNumberFormat="1" applyFont="1" applyBorder="1" applyAlignment="1" applyProtection="1">
      <alignment horizontal="right" vertical="center"/>
      <protection locked="0"/>
    </xf>
    <xf numFmtId="165" fontId="2" fillId="25" borderId="4" xfId="2" applyNumberFormat="1" applyFont="1" applyFill="1" applyBorder="1" applyAlignment="1" applyProtection="1">
      <alignment horizontal="right" vertical="center"/>
      <protection locked="0"/>
    </xf>
    <xf numFmtId="164" fontId="2" fillId="25" borderId="4" xfId="45" applyFont="1" applyFill="1" applyBorder="1" applyAlignment="1" applyProtection="1">
      <alignment horizontal="right" vertical="center"/>
      <protection locked="0"/>
    </xf>
    <xf numFmtId="166" fontId="5" fillId="2" borderId="4" xfId="45" applyNumberFormat="1" applyFont="1" applyFill="1" applyBorder="1" applyAlignment="1" applyProtection="1">
      <alignment horizontal="right" vertical="center"/>
      <protection locked="0"/>
    </xf>
    <xf numFmtId="165" fontId="5" fillId="2" borderId="4" xfId="2" applyNumberFormat="1" applyFont="1" applyFill="1" applyBorder="1" applyAlignment="1" applyProtection="1">
      <alignment horizontal="center" vertical="center"/>
      <protection locked="0"/>
    </xf>
    <xf numFmtId="164" fontId="5" fillId="2" borderId="4" xfId="2" applyNumberFormat="1" applyFont="1" applyFill="1" applyBorder="1" applyAlignment="1" applyProtection="1">
      <alignment horizontal="center" vertical="center"/>
      <protection locked="0"/>
    </xf>
    <xf numFmtId="165" fontId="5" fillId="2" borderId="4" xfId="2" applyNumberFormat="1" applyFont="1" applyFill="1" applyBorder="1" applyAlignment="1" applyProtection="1">
      <alignment horizontal="center" vertical="center"/>
    </xf>
    <xf numFmtId="43" fontId="5" fillId="2" borderId="4" xfId="2" applyFont="1" applyFill="1" applyBorder="1" applyAlignment="1" applyProtection="1">
      <alignment horizontal="center" vertical="center"/>
    </xf>
    <xf numFmtId="164" fontId="5" fillId="2" borderId="4" xfId="45" applyFont="1" applyFill="1" applyBorder="1" applyAlignment="1" applyProtection="1">
      <alignment horizontal="center" vertical="center"/>
    </xf>
    <xf numFmtId="166" fontId="5" fillId="2" borderId="4" xfId="45" applyNumberFormat="1" applyFont="1" applyFill="1" applyBorder="1" applyAlignment="1" applyProtection="1">
      <alignment vertical="center"/>
    </xf>
    <xf numFmtId="164" fontId="5" fillId="2" borderId="4" xfId="45" applyFont="1" applyFill="1" applyBorder="1" applyAlignment="1" applyProtection="1">
      <alignment horizontal="right" vertical="center"/>
    </xf>
    <xf numFmtId="166" fontId="5" fillId="0" borderId="4" xfId="45" applyNumberFormat="1" applyFont="1" applyBorder="1" applyAlignment="1" applyProtection="1">
      <alignment horizontal="right" vertical="center"/>
      <protection locked="0"/>
    </xf>
    <xf numFmtId="164" fontId="5" fillId="0" borderId="4" xfId="45" applyFont="1" applyBorder="1" applyAlignment="1" applyProtection="1">
      <alignment horizontal="center" vertical="center"/>
    </xf>
    <xf numFmtId="166" fontId="5" fillId="0" borderId="4" xfId="45" applyNumberFormat="1" applyFont="1" applyBorder="1" applyAlignment="1" applyProtection="1">
      <alignment vertical="center"/>
    </xf>
    <xf numFmtId="166" fontId="5" fillId="0" borderId="4" xfId="45" applyNumberFormat="1" applyFont="1" applyBorder="1" applyAlignment="1" applyProtection="1">
      <alignment horizontal="right" vertical="center"/>
    </xf>
    <xf numFmtId="166" fontId="5" fillId="0" borderId="4" xfId="45" applyNumberFormat="1" applyFont="1" applyBorder="1" applyAlignment="1" applyProtection="1">
      <alignment horizontal="center" vertical="center"/>
    </xf>
    <xf numFmtId="166" fontId="4" fillId="25" borderId="4" xfId="45" applyNumberFormat="1" applyFont="1" applyFill="1" applyBorder="1" applyAlignment="1" applyProtection="1">
      <alignment horizontal="right" vertical="center"/>
    </xf>
    <xf numFmtId="165" fontId="4" fillId="25" borderId="4" xfId="1" applyNumberFormat="1" applyFont="1" applyFill="1" applyBorder="1" applyAlignment="1" applyProtection="1">
      <alignment vertical="center"/>
    </xf>
    <xf numFmtId="166" fontId="4" fillId="25" borderId="4" xfId="45" applyNumberFormat="1" applyFont="1" applyFill="1" applyBorder="1" applyAlignment="1" applyProtection="1">
      <alignment vertical="center"/>
    </xf>
    <xf numFmtId="164" fontId="4" fillId="25" borderId="4" xfId="45" applyFont="1" applyFill="1" applyBorder="1" applyAlignment="1" applyProtection="1">
      <alignment horizontal="right" vertical="center"/>
    </xf>
    <xf numFmtId="166" fontId="4" fillId="2" borderId="4" xfId="45" applyNumberFormat="1" applyFont="1" applyFill="1" applyBorder="1" applyAlignment="1" applyProtection="1">
      <alignment horizontal="right" vertical="center"/>
    </xf>
    <xf numFmtId="0" fontId="4" fillId="2" borderId="4" xfId="1" applyFont="1" applyFill="1" applyBorder="1" applyAlignment="1" applyProtection="1">
      <alignment horizontal="center" vertical="center"/>
    </xf>
    <xf numFmtId="165" fontId="4" fillId="2" borderId="4" xfId="1" applyNumberFormat="1" applyFont="1" applyFill="1" applyBorder="1" applyAlignment="1" applyProtection="1">
      <alignment vertical="center"/>
    </xf>
    <xf numFmtId="164" fontId="4" fillId="2" borderId="4" xfId="45" applyFont="1" applyFill="1" applyBorder="1" applyAlignment="1" applyProtection="1">
      <alignment horizontal="center" vertical="center"/>
    </xf>
    <xf numFmtId="166" fontId="4" fillId="2" borderId="4" xfId="45" applyNumberFormat="1" applyFont="1" applyFill="1" applyBorder="1" applyAlignment="1" applyProtection="1">
      <alignment horizontal="center" vertical="center"/>
    </xf>
    <xf numFmtId="165" fontId="4" fillId="25" borderId="4" xfId="2" applyNumberFormat="1" applyFont="1" applyFill="1" applyBorder="1" applyAlignment="1" applyProtection="1">
      <alignment horizontal="center" vertical="center"/>
      <protection locked="0"/>
    </xf>
    <xf numFmtId="164" fontId="4" fillId="25" borderId="4" xfId="45" applyFont="1" applyFill="1" applyBorder="1" applyAlignment="1" applyProtection="1">
      <alignment horizontal="center" vertical="center"/>
      <protection locked="0"/>
    </xf>
    <xf numFmtId="164" fontId="4" fillId="25" borderId="4" xfId="45" applyFont="1" applyFill="1" applyBorder="1" applyAlignment="1" applyProtection="1">
      <alignment horizontal="right" vertical="center"/>
      <protection locked="0"/>
    </xf>
    <xf numFmtId="166" fontId="5" fillId="2" borderId="4" xfId="45" applyNumberFormat="1" applyFont="1" applyFill="1" applyBorder="1" applyAlignment="1" applyProtection="1">
      <alignment horizontal="right" vertical="center"/>
    </xf>
    <xf numFmtId="0" fontId="5" fillId="2" borderId="4" xfId="1" applyFont="1" applyFill="1" applyBorder="1" applyAlignment="1" applyProtection="1">
      <alignment horizontal="center" vertical="center"/>
    </xf>
    <xf numFmtId="166" fontId="5" fillId="2" borderId="4" xfId="45" applyNumberFormat="1" applyFont="1" applyFill="1" applyBorder="1" applyAlignment="1" applyProtection="1">
      <alignment horizontal="center" vertical="center"/>
    </xf>
    <xf numFmtId="2" fontId="5" fillId="2" borderId="4" xfId="1" applyNumberFormat="1" applyFont="1" applyFill="1" applyBorder="1" applyAlignment="1" applyProtection="1">
      <alignment horizontal="center" vertical="center"/>
    </xf>
    <xf numFmtId="0" fontId="5" fillId="0" borderId="4" xfId="1" applyFont="1" applyBorder="1" applyAlignment="1" applyProtection="1">
      <alignment horizontal="center" vertical="center"/>
    </xf>
    <xf numFmtId="164" fontId="5" fillId="0" borderId="4" xfId="45" applyFont="1" applyBorder="1" applyAlignment="1" applyProtection="1">
      <alignment horizontal="right" vertical="center"/>
    </xf>
    <xf numFmtId="2" fontId="5" fillId="0" borderId="4" xfId="1" applyNumberFormat="1" applyFont="1" applyBorder="1" applyAlignment="1" applyProtection="1">
      <alignment horizontal="center" vertical="center"/>
    </xf>
    <xf numFmtId="166" fontId="4" fillId="26" borderId="4" xfId="45" applyNumberFormat="1" applyFont="1" applyFill="1" applyBorder="1" applyAlignment="1" applyProtection="1">
      <alignment horizontal="right" vertical="center"/>
    </xf>
    <xf numFmtId="165" fontId="4" fillId="26" borderId="4" xfId="1" applyNumberFormat="1" applyFont="1" applyFill="1" applyBorder="1" applyAlignment="1" applyProtection="1">
      <alignment vertical="center"/>
    </xf>
    <xf numFmtId="164" fontId="4" fillId="26" borderId="4" xfId="45" applyFont="1" applyFill="1" applyBorder="1" applyAlignment="1" applyProtection="1">
      <alignment horizontal="right" vertical="center"/>
    </xf>
    <xf numFmtId="166" fontId="4" fillId="26" borderId="4" xfId="45" applyNumberFormat="1" applyFont="1" applyFill="1" applyBorder="1" applyAlignment="1" applyProtection="1">
      <alignment vertical="center"/>
    </xf>
    <xf numFmtId="0" fontId="28" fillId="0" borderId="6" xfId="1" applyFont="1" applyBorder="1" applyAlignment="1" applyProtection="1">
      <alignment horizontal="left" vertical="top"/>
    </xf>
    <xf numFmtId="43" fontId="2" fillId="2" borderId="4" xfId="2" applyNumberFormat="1" applyFont="1" applyFill="1" applyBorder="1" applyAlignment="1" applyProtection="1">
      <alignment horizontal="right" vertical="center"/>
    </xf>
    <xf numFmtId="0" fontId="0" fillId="0" borderId="4" xfId="0" applyBorder="1" applyAlignment="1">
      <alignment horizontal="center"/>
    </xf>
    <xf numFmtId="2" fontId="4" fillId="0" borderId="4" xfId="1" applyNumberFormat="1" applyFont="1" applyBorder="1" applyAlignment="1" applyProtection="1">
      <alignment horizontal="center" wrapText="1"/>
    </xf>
    <xf numFmtId="166" fontId="4" fillId="2" borderId="4" xfId="45" applyNumberFormat="1" applyFont="1" applyFill="1" applyBorder="1" applyProtection="1">
      <protection locked="0"/>
    </xf>
    <xf numFmtId="164" fontId="4" fillId="2" borderId="4" xfId="45" applyFont="1" applyFill="1" applyBorder="1" applyAlignment="1" applyProtection="1">
      <alignment horizontal="right"/>
    </xf>
    <xf numFmtId="164" fontId="4" fillId="25" borderId="4" xfId="45" applyFont="1" applyFill="1" applyBorder="1" applyProtection="1"/>
    <xf numFmtId="2" fontId="4" fillId="0" borderId="4" xfId="1" applyNumberFormat="1" applyFont="1" applyBorder="1" applyAlignment="1" applyProtection="1">
      <alignment horizontal="center" vertical="center" wrapText="1"/>
    </xf>
    <xf numFmtId="166" fontId="4" fillId="0" borderId="4" xfId="45" applyNumberFormat="1" applyFont="1" applyBorder="1" applyAlignment="1" applyProtection="1">
      <alignment horizontal="right" vertical="center"/>
    </xf>
    <xf numFmtId="166" fontId="31" fillId="25" borderId="4" xfId="45" applyNumberFormat="1" applyFont="1" applyFill="1" applyBorder="1" applyAlignment="1" applyProtection="1">
      <alignment horizontal="right" vertical="center"/>
    </xf>
    <xf numFmtId="2" fontId="3" fillId="0" borderId="4" xfId="1" applyNumberFormat="1" applyFont="1" applyBorder="1" applyAlignment="1" applyProtection="1">
      <alignment horizontal="center" vertical="center" wrapText="1"/>
    </xf>
    <xf numFmtId="0" fontId="0" fillId="0" borderId="0" xfId="0"/>
    <xf numFmtId="166" fontId="5" fillId="2" borderId="4" xfId="45" applyNumberFormat="1" applyFont="1" applyFill="1" applyBorder="1" applyAlignment="1" applyProtection="1">
      <alignment vertical="top" wrapText="1"/>
    </xf>
    <xf numFmtId="165" fontId="5" fillId="2" borderId="4" xfId="2" applyNumberFormat="1" applyFont="1" applyFill="1" applyBorder="1" applyAlignment="1" applyProtection="1">
      <alignment vertical="top" wrapText="1"/>
      <protection locked="0"/>
    </xf>
    <xf numFmtId="166" fontId="5" fillId="2" borderId="4" xfId="45" applyNumberFormat="1" applyFont="1" applyFill="1" applyBorder="1" applyAlignment="1" applyProtection="1">
      <alignment vertical="top" wrapText="1"/>
      <protection locked="0"/>
    </xf>
    <xf numFmtId="165" fontId="5" fillId="2" borderId="4" xfId="2" applyNumberFormat="1" applyFont="1" applyFill="1" applyBorder="1" applyAlignment="1" applyProtection="1">
      <alignment vertical="top" wrapText="1"/>
    </xf>
    <xf numFmtId="164" fontId="5" fillId="2" borderId="4" xfId="45" applyFont="1" applyFill="1" applyBorder="1" applyAlignment="1" applyProtection="1">
      <alignment vertical="top" wrapText="1"/>
    </xf>
    <xf numFmtId="43" fontId="5" fillId="2" borderId="4" xfId="2" applyFont="1" applyFill="1" applyBorder="1" applyAlignment="1" applyProtection="1">
      <alignment vertical="top" wrapText="1"/>
    </xf>
    <xf numFmtId="0" fontId="0" fillId="2" borderId="0" xfId="0" applyFill="1" applyAlignment="1">
      <alignment vertical="top" wrapText="1"/>
    </xf>
    <xf numFmtId="0" fontId="5" fillId="2" borderId="4" xfId="1" applyFont="1" applyFill="1" applyBorder="1" applyAlignment="1" applyProtection="1">
      <alignment horizontal="right" vertical="top"/>
    </xf>
    <xf numFmtId="0" fontId="33" fillId="2" borderId="0" xfId="0" applyFont="1" applyFill="1"/>
    <xf numFmtId="0" fontId="34" fillId="0" borderId="0" xfId="0" applyFont="1"/>
    <xf numFmtId="166" fontId="5" fillId="0" borderId="0" xfId="1" applyNumberFormat="1" applyFont="1" applyBorder="1" applyAlignment="1" applyProtection="1">
      <alignment horizontal="center"/>
    </xf>
    <xf numFmtId="0" fontId="0" fillId="0" borderId="4" xfId="0" applyNumberFormat="1" applyFont="1" applyFill="1" applyBorder="1"/>
    <xf numFmtId="0" fontId="36" fillId="0" borderId="0" xfId="0" applyFont="1"/>
    <xf numFmtId="14" fontId="0" fillId="0" borderId="4" xfId="0" applyNumberFormat="1" applyFont="1" applyFill="1" applyBorder="1"/>
    <xf numFmtId="0" fontId="0" fillId="0" borderId="4" xfId="0" applyFont="1" applyFill="1" applyBorder="1" applyAlignment="1">
      <alignment vertical="center"/>
    </xf>
    <xf numFmtId="0" fontId="0" fillId="0" borderId="4" xfId="0" applyNumberFormat="1" applyFont="1" applyFill="1" applyBorder="1" applyAlignment="1">
      <alignment vertical="top"/>
    </xf>
    <xf numFmtId="0" fontId="0" fillId="0" borderId="4" xfId="0" applyNumberFormat="1" applyFont="1" applyBorder="1"/>
    <xf numFmtId="0" fontId="0" fillId="0" borderId="0" xfId="0" applyFont="1" applyAlignment="1">
      <alignment vertical="center" wrapText="1"/>
    </xf>
    <xf numFmtId="0" fontId="4" fillId="0" borderId="4" xfId="45" applyNumberFormat="1" applyFont="1" applyBorder="1" applyAlignment="1" applyProtection="1">
      <alignment horizontal="center" vertical="center"/>
    </xf>
    <xf numFmtId="43" fontId="5" fillId="0" borderId="1" xfId="1" applyNumberFormat="1" applyFont="1" applyBorder="1" applyAlignment="1" applyProtection="1">
      <alignment horizontal="center"/>
    </xf>
    <xf numFmtId="0" fontId="37" fillId="0" borderId="0" xfId="0" applyFont="1"/>
    <xf numFmtId="164" fontId="5" fillId="2" borderId="4" xfId="45" applyNumberFormat="1" applyFont="1" applyFill="1" applyBorder="1" applyAlignment="1" applyProtection="1">
      <alignment horizontal="center" vertical="center"/>
    </xf>
    <xf numFmtId="0" fontId="33" fillId="0" borderId="4" xfId="0" applyNumberFormat="1" applyFont="1" applyFill="1" applyBorder="1" applyAlignment="1">
      <alignment horizontal="left" vertical="top"/>
    </xf>
    <xf numFmtId="0" fontId="33" fillId="0" borderId="4" xfId="0" applyNumberFormat="1" applyFont="1" applyFill="1" applyBorder="1" applyAlignment="1">
      <alignment horizontal="left" vertical="top" wrapText="1"/>
    </xf>
    <xf numFmtId="0" fontId="0" fillId="0" borderId="4" xfId="0" applyFont="1" applyBorder="1" applyAlignment="1">
      <alignment horizontal="center" vertical="top"/>
    </xf>
    <xf numFmtId="0" fontId="25" fillId="0" borderId="4" xfId="0" applyNumberFormat="1" applyFont="1" applyFill="1" applyBorder="1"/>
    <xf numFmtId="0" fontId="33" fillId="0" borderId="4" xfId="0" applyNumberFormat="1" applyFont="1" applyFill="1" applyBorder="1"/>
    <xf numFmtId="0" fontId="33" fillId="0" borderId="0" xfId="0" applyFont="1" applyFill="1"/>
    <xf numFmtId="0" fontId="33" fillId="0" borderId="4" xfId="0" applyNumberFormat="1" applyFont="1" applyFill="1" applyBorder="1" applyAlignment="1">
      <alignment vertical="top"/>
    </xf>
    <xf numFmtId="0" fontId="39" fillId="0" borderId="0" xfId="0" applyFont="1" applyAlignment="1">
      <alignment horizontal="left" vertical="center"/>
    </xf>
    <xf numFmtId="0" fontId="40" fillId="0" borderId="0" xfId="0" applyFont="1" applyAlignment="1">
      <alignment horizontal="left" vertical="center"/>
    </xf>
    <xf numFmtId="166" fontId="35" fillId="0" borderId="4" xfId="45" applyNumberFormat="1" applyFont="1" applyFill="1" applyBorder="1" applyAlignment="1">
      <alignment horizontal="center" vertical="top" wrapText="1"/>
    </xf>
    <xf numFmtId="167" fontId="35" fillId="0" borderId="4" xfId="0" applyNumberFormat="1" applyFont="1" applyFill="1" applyBorder="1" applyAlignment="1">
      <alignment horizontal="center" vertical="top" wrapText="1"/>
    </xf>
    <xf numFmtId="0" fontId="33" fillId="0" borderId="4" xfId="0" applyFont="1" applyFill="1" applyBorder="1"/>
    <xf numFmtId="0" fontId="0" fillId="0" borderId="4" xfId="0" applyNumberFormat="1" applyFont="1" applyFill="1" applyBorder="1" applyAlignment="1">
      <alignment wrapText="1"/>
    </xf>
    <xf numFmtId="0" fontId="33" fillId="0" borderId="4" xfId="0" applyNumberFormat="1" applyFont="1" applyFill="1" applyBorder="1" applyAlignment="1">
      <alignment vertical="top" wrapText="1"/>
    </xf>
    <xf numFmtId="0" fontId="0" fillId="0" borderId="4" xfId="0" applyNumberFormat="1" applyFont="1" applyFill="1" applyBorder="1" applyAlignment="1">
      <alignment vertical="top" wrapText="1"/>
    </xf>
    <xf numFmtId="166" fontId="24" fillId="0" borderId="4" xfId="45" applyNumberFormat="1" applyFont="1" applyBorder="1" applyAlignment="1">
      <alignment horizontal="right" vertical="center"/>
    </xf>
    <xf numFmtId="164" fontId="0" fillId="0" borderId="4" xfId="45" applyFont="1" applyBorder="1" applyAlignment="1">
      <alignment horizontal="right"/>
    </xf>
    <xf numFmtId="0" fontId="0" fillId="0" borderId="4" xfId="0" applyFont="1" applyFill="1" applyBorder="1" applyAlignment="1">
      <alignment horizontal="center" vertical="top"/>
    </xf>
    <xf numFmtId="0" fontId="5" fillId="0" borderId="5" xfId="1" applyFont="1" applyBorder="1" applyAlignment="1" applyProtection="1">
      <alignment horizontal="left" vertical="top"/>
    </xf>
    <xf numFmtId="0" fontId="33" fillId="0" borderId="0" xfId="0" applyFont="1"/>
    <xf numFmtId="166" fontId="33" fillId="0" borderId="0" xfId="0" applyNumberFormat="1" applyFont="1"/>
    <xf numFmtId="0" fontId="40" fillId="0" borderId="0" xfId="0" applyFont="1" applyAlignment="1">
      <alignment horizontal="left" vertical="center"/>
    </xf>
    <xf numFmtId="0" fontId="41" fillId="0" borderId="0" xfId="0" applyFont="1" applyAlignment="1">
      <alignment horizontal="left" vertical="top" wrapText="1"/>
    </xf>
    <xf numFmtId="0" fontId="0" fillId="0" borderId="4" xfId="0" applyNumberFormat="1" applyFont="1" applyFill="1" applyBorder="1" applyAlignment="1"/>
    <xf numFmtId="0" fontId="0" fillId="0" borderId="4" xfId="0" applyFont="1" applyBorder="1"/>
    <xf numFmtId="166" fontId="0" fillId="0" borderId="4" xfId="45" applyNumberFormat="1" applyFont="1" applyBorder="1"/>
    <xf numFmtId="166" fontId="25" fillId="0" borderId="4" xfId="45" applyNumberFormat="1" applyFont="1" applyBorder="1"/>
    <xf numFmtId="0" fontId="25" fillId="0" borderId="4" xfId="0" applyFont="1" applyFill="1" applyBorder="1" applyAlignment="1">
      <alignment horizontal="center"/>
    </xf>
    <xf numFmtId="164" fontId="25" fillId="0" borderId="4" xfId="0" applyNumberFormat="1" applyFont="1" applyBorder="1"/>
    <xf numFmtId="166" fontId="24" fillId="0" borderId="4" xfId="45" applyNumberFormat="1" applyFont="1" applyBorder="1"/>
    <xf numFmtId="0" fontId="25" fillId="0" borderId="4" xfId="0" applyNumberFormat="1" applyFont="1" applyBorder="1" applyAlignment="1">
      <alignment horizontal="center" vertical="top" wrapText="1"/>
    </xf>
    <xf numFmtId="0" fontId="25" fillId="0" borderId="4" xfId="0" applyFont="1" applyBorder="1" applyAlignment="1">
      <alignment horizontal="center" vertical="top" wrapText="1"/>
    </xf>
    <xf numFmtId="0" fontId="25" fillId="0" borderId="8" xfId="0" applyFont="1" applyFill="1" applyBorder="1" applyAlignment="1">
      <alignment horizontal="center" vertical="top" wrapText="1"/>
    </xf>
    <xf numFmtId="0" fontId="25" fillId="0" borderId="10" xfId="0" applyFont="1" applyFill="1" applyBorder="1" applyAlignment="1">
      <alignment horizontal="center" vertical="top" wrapText="1"/>
    </xf>
    <xf numFmtId="0" fontId="25" fillId="0" borderId="9" xfId="0" applyFont="1" applyFill="1" applyBorder="1" applyAlignment="1">
      <alignment horizontal="center" vertical="top" wrapText="1"/>
    </xf>
    <xf numFmtId="164" fontId="0" fillId="0" borderId="0" xfId="45" applyFont="1"/>
    <xf numFmtId="0" fontId="29" fillId="0" borderId="0" xfId="0" applyFont="1" applyAlignment="1">
      <alignment vertical="top"/>
    </xf>
    <xf numFmtId="166" fontId="26" fillId="2" borderId="4" xfId="45" applyNumberFormat="1" applyFont="1" applyFill="1" applyBorder="1" applyProtection="1">
      <protection locked="0"/>
    </xf>
    <xf numFmtId="164" fontId="26" fillId="0" borderId="4" xfId="45" applyNumberFormat="1" applyFont="1" applyBorder="1" applyAlignment="1" applyProtection="1">
      <alignment horizontal="center"/>
    </xf>
    <xf numFmtId="166" fontId="26" fillId="2" borderId="4" xfId="45" applyNumberFormat="1" applyFont="1" applyFill="1" applyBorder="1" applyAlignment="1" applyProtection="1">
      <alignment horizontal="center"/>
    </xf>
    <xf numFmtId="164" fontId="26" fillId="0" borderId="4" xfId="45" applyFont="1" applyBorder="1" applyAlignment="1" applyProtection="1">
      <alignment horizontal="center"/>
    </xf>
    <xf numFmtId="166" fontId="26" fillId="0" borderId="4" xfId="45" applyNumberFormat="1" applyFont="1" applyBorder="1" applyAlignment="1" applyProtection="1"/>
    <xf numFmtId="166" fontId="26" fillId="0" borderId="4" xfId="45" applyNumberFormat="1" applyFont="1" applyBorder="1" applyAlignment="1" applyProtection="1">
      <alignment horizontal="center"/>
    </xf>
    <xf numFmtId="166" fontId="26" fillId="2" borderId="4" xfId="45" applyNumberFormat="1" applyFont="1" applyFill="1" applyBorder="1" applyAlignment="1" applyProtection="1">
      <alignment horizontal="center"/>
      <protection locked="0"/>
    </xf>
    <xf numFmtId="164" fontId="26" fillId="2" borderId="4" xfId="45" applyFont="1" applyFill="1" applyBorder="1" applyAlignment="1" applyProtection="1">
      <alignment horizontal="center"/>
      <protection locked="0"/>
    </xf>
    <xf numFmtId="0" fontId="43" fillId="0" borderId="4" xfId="0" applyFont="1" applyFill="1" applyBorder="1" applyAlignment="1">
      <alignment horizontal="center"/>
    </xf>
    <xf numFmtId="2" fontId="0" fillId="0" borderId="4" xfId="0" applyNumberFormat="1" applyFont="1" applyBorder="1"/>
    <xf numFmtId="0" fontId="5" fillId="0" borderId="4" xfId="0" applyNumberFormat="1" applyFont="1" applyBorder="1" applyAlignment="1">
      <alignment wrapText="1"/>
    </xf>
    <xf numFmtId="165" fontId="5" fillId="2" borderId="14" xfId="2" applyNumberFormat="1" applyFont="1" applyFill="1" applyBorder="1" applyAlignment="1" applyProtection="1">
      <alignment horizontal="center" vertical="center" wrapText="1"/>
    </xf>
    <xf numFmtId="165" fontId="5" fillId="2" borderId="3" xfId="2" applyNumberFormat="1" applyFont="1" applyFill="1" applyBorder="1" applyAlignment="1" applyProtection="1">
      <alignment horizontal="center" vertical="center" wrapText="1"/>
    </xf>
    <xf numFmtId="0" fontId="0" fillId="0" borderId="25" xfId="0" applyBorder="1" applyAlignment="1">
      <alignment horizontal="center" wrapText="1"/>
    </xf>
    <xf numFmtId="0" fontId="0" fillId="0" borderId="25" xfId="0" applyBorder="1" applyAlignment="1">
      <alignment horizontal="left" wrapText="1"/>
    </xf>
    <xf numFmtId="0" fontId="0" fillId="0" borderId="25" xfId="0" applyBorder="1" applyAlignment="1">
      <alignment horizontal="right" wrapText="1"/>
    </xf>
    <xf numFmtId="0" fontId="0" fillId="0" borderId="25" xfId="0" applyBorder="1" applyAlignment="1">
      <alignment horizontal="left" vertical="top" wrapText="1"/>
    </xf>
    <xf numFmtId="0" fontId="0" fillId="0" borderId="25" xfId="0" applyBorder="1" applyAlignment="1">
      <alignment horizontal="right" vertical="top" wrapText="1"/>
    </xf>
    <xf numFmtId="0" fontId="0" fillId="0" borderId="0" xfId="0" applyAlignment="1">
      <alignment vertical="top"/>
    </xf>
    <xf numFmtId="0" fontId="42" fillId="0" borderId="25" xfId="0" applyFont="1" applyBorder="1" applyAlignment="1">
      <alignment horizontal="left" vertical="top" wrapText="1"/>
    </xf>
    <xf numFmtId="0" fontId="42" fillId="0" borderId="25" xfId="0" applyFont="1" applyBorder="1" applyAlignment="1">
      <alignment horizontal="right" vertical="top" wrapText="1"/>
    </xf>
    <xf numFmtId="0" fontId="45" fillId="0" borderId="25" xfId="0" applyFont="1" applyBorder="1" applyAlignment="1">
      <alignment horizontal="left" vertical="top" wrapText="1"/>
    </xf>
    <xf numFmtId="0" fontId="45" fillId="0" borderId="25" xfId="0" applyFont="1" applyBorder="1" applyAlignment="1">
      <alignment horizontal="right" vertical="top" wrapText="1"/>
    </xf>
    <xf numFmtId="0" fontId="37" fillId="0" borderId="25" xfId="0" applyFont="1" applyBorder="1" applyAlignment="1">
      <alignment horizontal="right" vertical="top" wrapText="1"/>
    </xf>
    <xf numFmtId="166" fontId="44" fillId="0" borderId="4" xfId="45" applyNumberFormat="1" applyFont="1" applyBorder="1" applyAlignment="1">
      <alignment wrapText="1"/>
    </xf>
    <xf numFmtId="165" fontId="0" fillId="2" borderId="0" xfId="0" applyNumberFormat="1" applyFill="1"/>
    <xf numFmtId="166" fontId="0" fillId="2" borderId="0" xfId="0" applyNumberFormat="1" applyFill="1"/>
    <xf numFmtId="165" fontId="5" fillId="0" borderId="1" xfId="1" applyNumberFormat="1" applyFont="1" applyBorder="1" applyAlignment="1" applyProtection="1">
      <alignment horizontal="center"/>
    </xf>
    <xf numFmtId="166" fontId="5" fillId="0" borderId="1" xfId="1" applyNumberFormat="1" applyFont="1" applyBorder="1" applyAlignment="1" applyProtection="1">
      <alignment horizontal="center"/>
    </xf>
    <xf numFmtId="164" fontId="4" fillId="26" borderId="4" xfId="45" applyFont="1" applyFill="1" applyBorder="1" applyAlignment="1" applyProtection="1">
      <alignment vertical="center"/>
    </xf>
    <xf numFmtId="166" fontId="4" fillId="26" borderId="4" xfId="45" applyNumberFormat="1" applyFont="1" applyFill="1" applyBorder="1" applyAlignment="1" applyProtection="1">
      <alignment horizontal="center" vertical="center"/>
    </xf>
    <xf numFmtId="166" fontId="3" fillId="26" borderId="4" xfId="45" applyNumberFormat="1" applyFont="1" applyFill="1" applyBorder="1" applyAlignment="1" applyProtection="1">
      <alignment horizontal="center"/>
      <protection locked="0"/>
    </xf>
    <xf numFmtId="164" fontId="3" fillId="26" borderId="4" xfId="45" applyFont="1" applyFill="1" applyBorder="1" applyAlignment="1" applyProtection="1">
      <alignment horizontal="center"/>
      <protection locked="0"/>
    </xf>
    <xf numFmtId="0" fontId="4" fillId="0" borderId="29" xfId="1" applyFont="1" applyBorder="1" applyAlignment="1" applyProtection="1">
      <alignment horizontal="center"/>
    </xf>
    <xf numFmtId="166" fontId="4" fillId="0" borderId="29" xfId="45" applyNumberFormat="1" applyFont="1" applyBorder="1" applyAlignment="1" applyProtection="1">
      <alignment horizontal="right" vertical="center"/>
    </xf>
    <xf numFmtId="0" fontId="4" fillId="0" borderId="29" xfId="45" applyNumberFormat="1" applyFont="1" applyBorder="1" applyAlignment="1" applyProtection="1">
      <alignment horizontal="center" vertical="center"/>
    </xf>
    <xf numFmtId="166" fontId="5" fillId="0" borderId="29" xfId="45" applyNumberFormat="1" applyFont="1" applyBorder="1" applyAlignment="1" applyProtection="1">
      <alignment horizontal="right" vertical="center"/>
    </xf>
    <xf numFmtId="0" fontId="5" fillId="0" borderId="29" xfId="1" applyFont="1" applyBorder="1" applyAlignment="1" applyProtection="1">
      <alignment horizontal="center"/>
    </xf>
    <xf numFmtId="165" fontId="5" fillId="2" borderId="29" xfId="2" applyNumberFormat="1" applyFont="1" applyFill="1" applyBorder="1" applyAlignment="1" applyProtection="1">
      <alignment horizontal="center" vertical="center"/>
      <protection locked="0"/>
    </xf>
    <xf numFmtId="165" fontId="5" fillId="2" borderId="29" xfId="2" applyNumberFormat="1" applyFont="1" applyFill="1" applyBorder="1" applyAlignment="1" applyProtection="1">
      <alignment horizontal="center" vertical="center"/>
    </xf>
    <xf numFmtId="164" fontId="5" fillId="0" borderId="29" xfId="45" applyFont="1" applyBorder="1" applyAlignment="1" applyProtection="1">
      <alignment horizontal="center" vertical="center"/>
    </xf>
    <xf numFmtId="166" fontId="5" fillId="0" borderId="29" xfId="45" applyNumberFormat="1" applyFont="1" applyBorder="1" applyAlignment="1" applyProtection="1">
      <alignment horizontal="center" vertical="center"/>
    </xf>
    <xf numFmtId="164" fontId="5" fillId="2" borderId="29" xfId="45" applyFont="1" applyFill="1" applyBorder="1" applyAlignment="1" applyProtection="1">
      <alignment horizontal="right" vertical="center"/>
    </xf>
    <xf numFmtId="3" fontId="0" fillId="0" borderId="32" xfId="0" applyNumberFormat="1" applyFont="1" applyBorder="1"/>
    <xf numFmtId="3" fontId="44" fillId="0" borderId="32" xfId="0" applyNumberFormat="1" applyFont="1" applyBorder="1" applyAlignment="1">
      <alignment wrapText="1"/>
    </xf>
    <xf numFmtId="0" fontId="4" fillId="2" borderId="29" xfId="1" applyFont="1" applyFill="1" applyBorder="1" applyProtection="1"/>
    <xf numFmtId="0" fontId="5" fillId="2" borderId="29" xfId="1" applyFont="1" applyFill="1" applyBorder="1" applyProtection="1"/>
    <xf numFmtId="166" fontId="5" fillId="2" borderId="29" xfId="45" applyNumberFormat="1" applyFont="1" applyFill="1" applyBorder="1" applyAlignment="1" applyProtection="1">
      <alignment horizontal="right" vertical="center"/>
    </xf>
    <xf numFmtId="164" fontId="4" fillId="26" borderId="4" xfId="45" applyNumberFormat="1" applyFont="1" applyFill="1" applyBorder="1" applyAlignment="1" applyProtection="1">
      <alignment horizontal="right" vertical="center"/>
    </xf>
    <xf numFmtId="0" fontId="5" fillId="2" borderId="32" xfId="1" applyFont="1" applyFill="1" applyBorder="1" applyAlignment="1" applyProtection="1">
      <alignment vertical="top" wrapText="1"/>
    </xf>
    <xf numFmtId="165" fontId="5" fillId="2" borderId="32" xfId="2" applyNumberFormat="1" applyFont="1" applyFill="1" applyBorder="1" applyAlignment="1" applyProtection="1">
      <alignment vertical="center"/>
      <protection locked="0"/>
    </xf>
    <xf numFmtId="166" fontId="5" fillId="2" borderId="32" xfId="45" applyNumberFormat="1" applyFont="1" applyFill="1" applyBorder="1" applyAlignment="1" applyProtection="1">
      <alignment vertical="center"/>
      <protection locked="0"/>
    </xf>
    <xf numFmtId="164" fontId="4" fillId="2" borderId="4" xfId="45" applyNumberFormat="1" applyFont="1" applyFill="1" applyBorder="1" applyProtection="1">
      <protection locked="0"/>
    </xf>
    <xf numFmtId="0" fontId="5" fillId="2" borderId="32" xfId="1" applyFont="1" applyFill="1" applyBorder="1" applyAlignment="1" applyProtection="1">
      <alignment horizontal="right" vertical="top"/>
    </xf>
    <xf numFmtId="0" fontId="4" fillId="2" borderId="32" xfId="1" applyFont="1" applyFill="1" applyBorder="1" applyAlignment="1" applyProtection="1">
      <alignment vertical="top" wrapText="1"/>
    </xf>
    <xf numFmtId="164" fontId="4" fillId="25" borderId="4" xfId="45" applyNumberFormat="1" applyFont="1" applyFill="1" applyBorder="1" applyAlignment="1" applyProtection="1">
      <alignment horizontal="right" vertical="center"/>
    </xf>
    <xf numFmtId="165" fontId="4" fillId="2" borderId="32" xfId="1" applyNumberFormat="1" applyFont="1" applyFill="1" applyBorder="1" applyAlignment="1" applyProtection="1">
      <alignment vertical="top" wrapText="1"/>
    </xf>
    <xf numFmtId="166" fontId="4" fillId="2" borderId="32" xfId="45" applyNumberFormat="1" applyFont="1" applyFill="1" applyBorder="1" applyAlignment="1" applyProtection="1">
      <alignment vertical="top" wrapText="1"/>
    </xf>
    <xf numFmtId="165" fontId="4" fillId="2" borderId="32" xfId="2" applyNumberFormat="1" applyFont="1" applyFill="1" applyBorder="1" applyAlignment="1" applyProtection="1">
      <alignment vertical="top" wrapText="1"/>
      <protection locked="0"/>
    </xf>
    <xf numFmtId="166" fontId="4" fillId="2" borderId="32" xfId="45" applyNumberFormat="1" applyFont="1" applyFill="1" applyBorder="1" applyAlignment="1" applyProtection="1">
      <alignment vertical="top" wrapText="1"/>
      <protection locked="0"/>
    </xf>
    <xf numFmtId="165" fontId="4" fillId="2" borderId="32" xfId="2" applyNumberFormat="1" applyFont="1" applyFill="1" applyBorder="1" applyAlignment="1" applyProtection="1">
      <alignment vertical="top" wrapText="1"/>
    </xf>
    <xf numFmtId="164" fontId="4" fillId="2" borderId="32" xfId="45" applyFont="1" applyFill="1" applyBorder="1" applyAlignment="1" applyProtection="1">
      <alignment vertical="top" wrapText="1"/>
    </xf>
    <xf numFmtId="43" fontId="4" fillId="2" borderId="32" xfId="2" applyFont="1" applyFill="1" applyBorder="1" applyAlignment="1" applyProtection="1">
      <alignment vertical="top" wrapText="1"/>
    </xf>
    <xf numFmtId="2" fontId="25" fillId="0" borderId="32" xfId="0" applyNumberFormat="1" applyFont="1" applyBorder="1" applyAlignment="1">
      <alignment vertical="top"/>
    </xf>
    <xf numFmtId="166" fontId="44" fillId="0" borderId="32" xfId="45" applyNumberFormat="1" applyFont="1" applyFill="1" applyBorder="1" applyAlignment="1">
      <alignment horizontal="center"/>
    </xf>
    <xf numFmtId="0" fontId="5" fillId="0" borderId="33" xfId="1" applyFont="1" applyBorder="1" applyProtection="1"/>
    <xf numFmtId="0" fontId="5" fillId="0" borderId="33" xfId="0" applyNumberFormat="1" applyFont="1" applyBorder="1" applyAlignment="1">
      <alignment wrapText="1"/>
    </xf>
    <xf numFmtId="166" fontId="44" fillId="0" borderId="33" xfId="45" applyNumberFormat="1" applyFont="1" applyBorder="1" applyAlignment="1">
      <alignment wrapText="1"/>
    </xf>
    <xf numFmtId="0" fontId="47" fillId="0" borderId="33" xfId="0" applyNumberFormat="1" applyFont="1" applyBorder="1" applyAlignment="1">
      <alignment wrapText="1"/>
    </xf>
    <xf numFmtId="0" fontId="0" fillId="0" borderId="0" xfId="0" applyAlignment="1">
      <alignment vertical="top" wrapText="1"/>
    </xf>
    <xf numFmtId="0" fontId="0" fillId="0" borderId="0" xfId="0" applyAlignment="1">
      <alignment wrapText="1"/>
    </xf>
    <xf numFmtId="0" fontId="48" fillId="0" borderId="33" xfId="0" applyFont="1" applyBorder="1" applyAlignment="1">
      <alignment vertical="top" wrapText="1"/>
    </xf>
    <xf numFmtId="0" fontId="49" fillId="0" borderId="33" xfId="0" applyFont="1" applyBorder="1" applyAlignment="1">
      <alignment horizontal="center" vertical="top" wrapText="1"/>
    </xf>
    <xf numFmtId="0" fontId="49" fillId="0" borderId="33" xfId="0" applyFont="1" applyBorder="1" applyAlignment="1">
      <alignment vertical="top" wrapText="1"/>
    </xf>
    <xf numFmtId="0" fontId="49" fillId="0" borderId="33" xfId="0" applyFont="1" applyBorder="1" applyAlignment="1">
      <alignment horizontal="left" vertical="top" wrapText="1"/>
    </xf>
    <xf numFmtId="0" fontId="49" fillId="0" borderId="33" xfId="0" applyFont="1" applyBorder="1" applyAlignment="1">
      <alignment wrapText="1"/>
    </xf>
    <xf numFmtId="0" fontId="49" fillId="0" borderId="33" xfId="0" applyFont="1" applyBorder="1" applyAlignment="1">
      <alignment horizontal="center" vertical="top"/>
    </xf>
    <xf numFmtId="0" fontId="49" fillId="0" borderId="33" xfId="0" applyFont="1" applyBorder="1"/>
    <xf numFmtId="0" fontId="49" fillId="0" borderId="33" xfId="0" applyFont="1" applyBorder="1" applyAlignment="1">
      <alignment horizontal="left" vertical="top"/>
    </xf>
    <xf numFmtId="0" fontId="0" fillId="0" borderId="0" xfId="0" applyBorder="1" applyAlignment="1"/>
    <xf numFmtId="0" fontId="5" fillId="0" borderId="35" xfId="1" applyFont="1" applyBorder="1" applyAlignment="1" applyProtection="1">
      <alignment horizontal="center"/>
    </xf>
    <xf numFmtId="166" fontId="5" fillId="0" borderId="35" xfId="45" applyNumberFormat="1" applyFont="1" applyBorder="1" applyAlignment="1" applyProtection="1">
      <alignment horizontal="right" vertical="center"/>
    </xf>
    <xf numFmtId="166" fontId="5" fillId="2" borderId="35" xfId="45" applyNumberFormat="1" applyFont="1" applyFill="1" applyBorder="1" applyAlignment="1" applyProtection="1">
      <alignment horizontal="right" vertical="center"/>
    </xf>
    <xf numFmtId="0" fontId="5" fillId="2" borderId="35" xfId="1" applyFont="1" applyFill="1" applyBorder="1" applyAlignment="1" applyProtection="1">
      <alignment horizontal="right" vertical="top"/>
    </xf>
    <xf numFmtId="0" fontId="5" fillId="2" borderId="35" xfId="1" applyFont="1" applyFill="1" applyBorder="1" applyAlignment="1" applyProtection="1">
      <alignment vertical="top" wrapText="1"/>
    </xf>
    <xf numFmtId="166" fontId="5" fillId="2" borderId="35" xfId="45" applyNumberFormat="1" applyFont="1" applyFill="1" applyBorder="1" applyAlignment="1" applyProtection="1">
      <alignment vertical="top" wrapText="1"/>
    </xf>
    <xf numFmtId="0" fontId="0" fillId="0" borderId="33" xfId="0" applyNumberFormat="1" applyFont="1" applyBorder="1" applyAlignment="1">
      <alignment wrapText="1"/>
    </xf>
    <xf numFmtId="0" fontId="0" fillId="0" borderId="35" xfId="0" applyBorder="1" applyAlignment="1">
      <alignment horizontal="center" vertical="top"/>
    </xf>
    <xf numFmtId="0" fontId="0" fillId="0" borderId="35" xfId="0" applyBorder="1"/>
    <xf numFmtId="0" fontId="49" fillId="0" borderId="35" xfId="0" applyFont="1" applyBorder="1" applyAlignment="1">
      <alignment horizontal="left" vertical="top"/>
    </xf>
    <xf numFmtId="0" fontId="49" fillId="0" borderId="35" xfId="0" applyFont="1" applyBorder="1" applyAlignment="1">
      <alignment horizontal="left" vertical="top" wrapText="1"/>
    </xf>
    <xf numFmtId="0" fontId="0" fillId="0" borderId="35" xfId="0" applyBorder="1" applyAlignment="1">
      <alignment vertical="top"/>
    </xf>
    <xf numFmtId="166" fontId="5" fillId="2" borderId="35" xfId="45" applyNumberFormat="1" applyFont="1" applyFill="1" applyBorder="1" applyAlignment="1" applyProtection="1">
      <alignment horizontal="right" vertical="center"/>
      <protection locked="0"/>
    </xf>
    <xf numFmtId="0" fontId="5" fillId="2" borderId="35" xfId="1" applyFont="1" applyFill="1" applyBorder="1" applyProtection="1"/>
    <xf numFmtId="165" fontId="5" fillId="2" borderId="35" xfId="2" applyNumberFormat="1" applyFont="1" applyFill="1" applyBorder="1" applyAlignment="1" applyProtection="1">
      <alignment horizontal="center" vertical="center"/>
      <protection locked="0"/>
    </xf>
    <xf numFmtId="0" fontId="5" fillId="2" borderId="35" xfId="1" applyFont="1" applyFill="1" applyBorder="1" applyAlignment="1" applyProtection="1">
      <alignment horizontal="right" vertical="top" wrapText="1"/>
    </xf>
    <xf numFmtId="0" fontId="4" fillId="2" borderId="35" xfId="1" applyFont="1" applyFill="1" applyBorder="1" applyProtection="1"/>
    <xf numFmtId="0" fontId="50" fillId="0" borderId="35" xfId="0" applyFont="1" applyFill="1" applyBorder="1" applyAlignment="1">
      <alignment horizontal="left" wrapText="1"/>
    </xf>
    <xf numFmtId="0" fontId="50" fillId="0" borderId="24" xfId="0" applyFont="1" applyFill="1" applyBorder="1" applyAlignment="1">
      <alignment wrapText="1"/>
    </xf>
    <xf numFmtId="0" fontId="50" fillId="0" borderId="35" xfId="0" applyFont="1" applyFill="1" applyBorder="1" applyAlignment="1">
      <alignment wrapText="1"/>
    </xf>
    <xf numFmtId="0" fontId="51" fillId="0" borderId="13" xfId="0" applyFont="1" applyFill="1" applyBorder="1" applyAlignment="1">
      <alignment horizontal="left"/>
    </xf>
    <xf numFmtId="0" fontId="51" fillId="0" borderId="10" xfId="0" applyFont="1" applyFill="1" applyBorder="1" applyAlignment="1">
      <alignment wrapText="1"/>
    </xf>
    <xf numFmtId="0" fontId="51" fillId="0" borderId="13" xfId="0" applyFont="1" applyFill="1" applyBorder="1" applyAlignment="1">
      <alignment wrapText="1"/>
    </xf>
    <xf numFmtId="0" fontId="2" fillId="0" borderId="10" xfId="0" applyFont="1" applyFill="1" applyBorder="1" applyAlignment="1">
      <alignment wrapText="1"/>
    </xf>
    <xf numFmtId="0" fontId="51" fillId="27" borderId="10" xfId="0" applyFont="1" applyFill="1" applyBorder="1" applyAlignment="1">
      <alignment wrapText="1"/>
    </xf>
    <xf numFmtId="0" fontId="51" fillId="27" borderId="13" xfId="0" applyFont="1" applyFill="1" applyBorder="1" applyAlignment="1">
      <alignment wrapText="1"/>
    </xf>
    <xf numFmtId="0" fontId="51" fillId="0" borderId="0" xfId="0" applyFont="1" applyFill="1" applyBorder="1" applyAlignment="1">
      <alignment wrapText="1"/>
    </xf>
    <xf numFmtId="0" fontId="51" fillId="0" borderId="24" xfId="0" applyFont="1" applyFill="1" applyBorder="1" applyAlignment="1">
      <alignment wrapText="1"/>
    </xf>
    <xf numFmtId="0" fontId="51" fillId="0" borderId="9" xfId="0" applyFont="1" applyFill="1" applyBorder="1" applyAlignment="1">
      <alignment wrapText="1"/>
    </xf>
    <xf numFmtId="0" fontId="0" fillId="0" borderId="0" xfId="0" applyAlignment="1">
      <alignment horizontal="left"/>
    </xf>
    <xf numFmtId="0" fontId="0" fillId="0" borderId="35" xfId="0" applyNumberFormat="1" applyFont="1" applyBorder="1" applyAlignment="1">
      <alignment wrapText="1"/>
    </xf>
    <xf numFmtId="0" fontId="25" fillId="0" borderId="26" xfId="0" applyFont="1" applyBorder="1" applyAlignment="1">
      <alignment horizontal="center" wrapText="1"/>
    </xf>
    <xf numFmtId="0" fontId="25" fillId="0" borderId="27" xfId="0" applyFont="1" applyBorder="1" applyAlignment="1">
      <alignment horizontal="center" wrapText="1"/>
    </xf>
    <xf numFmtId="0" fontId="25" fillId="0" borderId="28" xfId="0" applyFont="1" applyBorder="1" applyAlignment="1">
      <alignment horizontal="center" wrapText="1"/>
    </xf>
    <xf numFmtId="0" fontId="0" fillId="0" borderId="26" xfId="0" applyBorder="1" applyAlignment="1">
      <alignment horizontal="center" wrapText="1"/>
    </xf>
    <xf numFmtId="0" fontId="0" fillId="0" borderId="27" xfId="0" applyBorder="1" applyAlignment="1">
      <alignment horizontal="center" wrapText="1"/>
    </xf>
    <xf numFmtId="0" fontId="0" fillId="0" borderId="28" xfId="0" applyBorder="1" applyAlignment="1">
      <alignment horizontal="center" wrapText="1"/>
    </xf>
    <xf numFmtId="0" fontId="0" fillId="0" borderId="5" xfId="0" applyBorder="1" applyAlignment="1">
      <alignment horizontal="justify" vertical="justify" wrapText="1"/>
    </xf>
    <xf numFmtId="0" fontId="0" fillId="0" borderId="1" xfId="0" applyBorder="1" applyAlignment="1">
      <alignment horizontal="justify" vertical="justify" wrapText="1"/>
    </xf>
    <xf numFmtId="0" fontId="0" fillId="0" borderId="2" xfId="0" applyBorder="1" applyAlignment="1">
      <alignment horizontal="justify" vertical="justify" wrapText="1"/>
    </xf>
    <xf numFmtId="0" fontId="0" fillId="0" borderId="6" xfId="0" applyBorder="1" applyAlignment="1">
      <alignment horizontal="justify" vertical="justify" wrapText="1"/>
    </xf>
    <xf numFmtId="0" fontId="0" fillId="0" borderId="0" xfId="0" applyBorder="1" applyAlignment="1">
      <alignment horizontal="justify" vertical="justify" wrapText="1"/>
    </xf>
    <xf numFmtId="0" fontId="0" fillId="0" borderId="7" xfId="0" applyBorder="1" applyAlignment="1">
      <alignment horizontal="justify" vertical="justify" wrapText="1"/>
    </xf>
    <xf numFmtId="0" fontId="0" fillId="0" borderId="8" xfId="0" applyBorder="1" applyAlignment="1">
      <alignment horizontal="justify" vertical="justify" wrapText="1"/>
    </xf>
    <xf numFmtId="0" fontId="0" fillId="0" borderId="10" xfId="0" applyBorder="1" applyAlignment="1">
      <alignment horizontal="justify" vertical="justify" wrapText="1"/>
    </xf>
    <xf numFmtId="0" fontId="0" fillId="0" borderId="9" xfId="0" applyBorder="1" applyAlignment="1">
      <alignment horizontal="justify" vertical="justify" wrapText="1"/>
    </xf>
    <xf numFmtId="166" fontId="3" fillId="26" borderId="14" xfId="45" applyNumberFormat="1" applyFont="1" applyFill="1" applyBorder="1" applyAlignment="1" applyProtection="1">
      <alignment horizontal="center"/>
    </xf>
    <xf numFmtId="166" fontId="3" fillId="26" borderId="3" xfId="45" applyNumberFormat="1" applyFont="1" applyFill="1" applyBorder="1" applyAlignment="1" applyProtection="1">
      <alignment horizontal="center"/>
    </xf>
    <xf numFmtId="166" fontId="2" fillId="2" borderId="14" xfId="45" applyNumberFormat="1" applyFont="1" applyFill="1" applyBorder="1" applyAlignment="1" applyProtection="1">
      <alignment horizontal="center"/>
    </xf>
    <xf numFmtId="166" fontId="2" fillId="2" borderId="3" xfId="45" applyNumberFormat="1" applyFont="1" applyFill="1" applyBorder="1" applyAlignment="1" applyProtection="1">
      <alignment horizontal="center"/>
    </xf>
    <xf numFmtId="0" fontId="4" fillId="2" borderId="4" xfId="1" applyFont="1" applyFill="1" applyBorder="1" applyAlignment="1" applyProtection="1">
      <alignment horizontal="center" vertical="top" wrapText="1"/>
    </xf>
    <xf numFmtId="2" fontId="4" fillId="3" borderId="4" xfId="1" applyNumberFormat="1" applyFont="1" applyFill="1" applyBorder="1" applyAlignment="1" applyProtection="1">
      <alignment horizontal="center" vertical="top" wrapText="1"/>
    </xf>
    <xf numFmtId="2" fontId="4" fillId="0" borderId="11" xfId="1" applyNumberFormat="1" applyFont="1" applyBorder="1" applyAlignment="1" applyProtection="1">
      <alignment horizontal="center" wrapText="1"/>
    </xf>
    <xf numFmtId="2" fontId="4" fillId="0" borderId="13" xfId="1" applyNumberFormat="1" applyFont="1" applyBorder="1" applyAlignment="1" applyProtection="1">
      <alignment horizontal="center" wrapText="1"/>
    </xf>
    <xf numFmtId="0" fontId="4" fillId="2" borderId="11" xfId="1" applyFont="1" applyFill="1" applyBorder="1" applyAlignment="1" applyProtection="1">
      <alignment horizontal="center" vertical="top" wrapText="1"/>
    </xf>
    <xf numFmtId="0" fontId="4" fillId="2" borderId="12" xfId="1" applyFont="1" applyFill="1" applyBorder="1" applyAlignment="1" applyProtection="1">
      <alignment horizontal="center" vertical="top" wrapText="1"/>
    </xf>
    <xf numFmtId="0" fontId="4" fillId="2" borderId="13" xfId="1" applyFont="1" applyFill="1" applyBorder="1" applyAlignment="1" applyProtection="1">
      <alignment horizontal="center" vertical="top" wrapText="1"/>
    </xf>
    <xf numFmtId="2" fontId="4" fillId="2" borderId="11" xfId="1" applyNumberFormat="1" applyFont="1" applyFill="1" applyBorder="1" applyAlignment="1" applyProtection="1">
      <alignment horizontal="center" vertical="center" wrapText="1"/>
    </xf>
    <xf numFmtId="2" fontId="4" fillId="2" borderId="12" xfId="1" applyNumberFormat="1" applyFont="1" applyFill="1" applyBorder="1" applyAlignment="1" applyProtection="1">
      <alignment horizontal="center" vertical="center" wrapText="1"/>
    </xf>
    <xf numFmtId="2" fontId="4" fillId="2" borderId="13" xfId="1" applyNumberFormat="1" applyFont="1" applyFill="1" applyBorder="1" applyAlignment="1" applyProtection="1">
      <alignment horizontal="center" vertical="center" wrapText="1"/>
    </xf>
    <xf numFmtId="0" fontId="4" fillId="2" borderId="4" xfId="1" applyFont="1" applyFill="1" applyBorder="1" applyAlignment="1" applyProtection="1">
      <alignment horizontal="center" vertical="center" wrapText="1"/>
    </xf>
    <xf numFmtId="2" fontId="4" fillId="3" borderId="4" xfId="1" applyNumberFormat="1" applyFont="1" applyFill="1" applyBorder="1" applyAlignment="1" applyProtection="1">
      <alignment horizontal="center" vertical="center" wrapText="1"/>
    </xf>
    <xf numFmtId="2" fontId="4" fillId="0" borderId="11" xfId="1" applyNumberFormat="1" applyFont="1" applyBorder="1" applyAlignment="1" applyProtection="1">
      <alignment horizontal="center" vertical="center" wrapText="1"/>
    </xf>
    <xf numFmtId="2" fontId="4" fillId="0" borderId="13" xfId="1" applyNumberFormat="1" applyFont="1" applyBorder="1" applyAlignment="1" applyProtection="1">
      <alignment horizontal="center" vertical="center" wrapText="1"/>
    </xf>
    <xf numFmtId="2" fontId="4" fillId="2" borderId="4" xfId="1" applyNumberFormat="1" applyFont="1" applyFill="1" applyBorder="1" applyAlignment="1" applyProtection="1">
      <alignment horizontal="center" vertical="center" wrapText="1"/>
    </xf>
    <xf numFmtId="2" fontId="4" fillId="2" borderId="4" xfId="1" applyNumberFormat="1" applyFont="1" applyFill="1" applyBorder="1" applyAlignment="1" applyProtection="1">
      <alignment horizontal="center"/>
    </xf>
    <xf numFmtId="0" fontId="5" fillId="2" borderId="1" xfId="1" quotePrefix="1" applyFont="1" applyFill="1" applyBorder="1" applyAlignment="1" applyProtection="1">
      <alignment horizontal="left" vertical="top" wrapText="1"/>
    </xf>
    <xf numFmtId="0" fontId="5" fillId="2" borderId="0" xfId="1" quotePrefix="1" applyFont="1" applyFill="1" applyBorder="1" applyAlignment="1" applyProtection="1">
      <alignment horizontal="left" vertical="top" wrapText="1"/>
    </xf>
    <xf numFmtId="166" fontId="4" fillId="2" borderId="4" xfId="45" applyNumberFormat="1" applyFont="1" applyFill="1" applyBorder="1" applyAlignment="1" applyProtection="1">
      <alignment horizontal="center" vertical="center" wrapText="1"/>
    </xf>
    <xf numFmtId="0" fontId="4" fillId="2" borderId="11" xfId="1" applyFont="1" applyFill="1" applyBorder="1" applyAlignment="1" applyProtection="1">
      <alignment horizontal="center" vertical="center" wrapText="1"/>
    </xf>
    <xf numFmtId="0" fontId="4" fillId="2" borderId="12" xfId="1" applyFont="1" applyFill="1" applyBorder="1" applyAlignment="1" applyProtection="1">
      <alignment horizontal="center" vertical="center" wrapText="1"/>
    </xf>
    <xf numFmtId="0" fontId="4" fillId="2" borderId="13" xfId="1" applyFont="1" applyFill="1" applyBorder="1" applyAlignment="1" applyProtection="1">
      <alignment horizontal="center" vertical="center" wrapText="1"/>
    </xf>
    <xf numFmtId="165" fontId="5" fillId="2" borderId="14" xfId="2" applyNumberFormat="1" applyFont="1" applyFill="1" applyBorder="1" applyAlignment="1" applyProtection="1">
      <alignment horizontal="center" vertical="center" wrapText="1"/>
    </xf>
    <xf numFmtId="165" fontId="5" fillId="2" borderId="3" xfId="2" applyNumberFormat="1" applyFont="1" applyFill="1" applyBorder="1" applyAlignment="1" applyProtection="1">
      <alignment horizontal="center" vertical="center" wrapText="1"/>
    </xf>
    <xf numFmtId="165" fontId="5" fillId="2" borderId="14" xfId="2" applyNumberFormat="1" applyFont="1" applyFill="1" applyBorder="1" applyAlignment="1" applyProtection="1">
      <alignment horizontal="center" wrapText="1"/>
    </xf>
    <xf numFmtId="165" fontId="5" fillId="2" borderId="3" xfId="2" applyNumberFormat="1" applyFont="1" applyFill="1" applyBorder="1" applyAlignment="1" applyProtection="1">
      <alignment horizontal="center" wrapText="1"/>
    </xf>
    <xf numFmtId="2" fontId="4" fillId="25" borderId="4" xfId="1" applyNumberFormat="1" applyFont="1" applyFill="1" applyBorder="1" applyAlignment="1" applyProtection="1">
      <alignment horizontal="center" vertical="center" wrapText="1"/>
    </xf>
    <xf numFmtId="0" fontId="4" fillId="2" borderId="14" xfId="1" applyFont="1" applyFill="1" applyBorder="1" applyAlignment="1" applyProtection="1">
      <alignment horizontal="center" vertical="center" wrapText="1"/>
    </xf>
    <xf numFmtId="0" fontId="4" fillId="2" borderId="24" xfId="1" applyFont="1" applyFill="1" applyBorder="1" applyAlignment="1" applyProtection="1">
      <alignment horizontal="center" vertical="center" wrapText="1"/>
    </xf>
    <xf numFmtId="0" fontId="4" fillId="2" borderId="3" xfId="1" applyFont="1" applyFill="1" applyBorder="1" applyAlignment="1" applyProtection="1">
      <alignment horizontal="center" vertical="center" wrapText="1"/>
    </xf>
    <xf numFmtId="166" fontId="5" fillId="0" borderId="24" xfId="45" applyNumberFormat="1" applyFont="1" applyBorder="1" applyAlignment="1" applyProtection="1">
      <alignment horizontal="center"/>
    </xf>
    <xf numFmtId="166" fontId="5" fillId="0" borderId="3" xfId="45" applyNumberFormat="1" applyFont="1" applyBorder="1" applyAlignment="1" applyProtection="1">
      <alignment horizontal="center"/>
    </xf>
    <xf numFmtId="165" fontId="5" fillId="25" borderId="14" xfId="2" applyNumberFormat="1" applyFont="1" applyFill="1" applyBorder="1" applyAlignment="1" applyProtection="1">
      <alignment horizontal="center" vertical="center" wrapText="1"/>
    </xf>
    <xf numFmtId="165" fontId="5" fillId="25" borderId="3" xfId="2" applyNumberFormat="1" applyFont="1" applyFill="1" applyBorder="1" applyAlignment="1" applyProtection="1">
      <alignment horizontal="center" vertical="center" wrapText="1"/>
    </xf>
    <xf numFmtId="165" fontId="5" fillId="26" borderId="14" xfId="2" applyNumberFormat="1" applyFont="1" applyFill="1" applyBorder="1" applyAlignment="1" applyProtection="1">
      <alignment horizontal="center" vertical="center" wrapText="1"/>
    </xf>
    <xf numFmtId="165" fontId="5" fillId="26" borderId="3" xfId="2" applyNumberFormat="1" applyFont="1" applyFill="1" applyBorder="1" applyAlignment="1" applyProtection="1">
      <alignment horizontal="center" vertical="center" wrapText="1"/>
    </xf>
    <xf numFmtId="165" fontId="5" fillId="2" borderId="30" xfId="2" applyNumberFormat="1" applyFont="1" applyFill="1" applyBorder="1" applyAlignment="1" applyProtection="1">
      <alignment horizontal="center" vertical="center" wrapText="1"/>
    </xf>
    <xf numFmtId="165" fontId="5" fillId="2" borderId="31" xfId="2" applyNumberFormat="1" applyFont="1" applyFill="1" applyBorder="1" applyAlignment="1" applyProtection="1">
      <alignment horizontal="center" vertical="center" wrapText="1"/>
    </xf>
    <xf numFmtId="0" fontId="4" fillId="0" borderId="4" xfId="1" applyFont="1" applyBorder="1" applyAlignment="1" applyProtection="1">
      <alignment horizontal="center"/>
    </xf>
    <xf numFmtId="165" fontId="5" fillId="2" borderId="34" xfId="2" applyNumberFormat="1" applyFont="1" applyFill="1" applyBorder="1" applyAlignment="1" applyProtection="1">
      <alignment horizontal="center" vertical="center" wrapText="1"/>
    </xf>
    <xf numFmtId="166" fontId="2" fillId="25" borderId="14" xfId="45" applyNumberFormat="1" applyFont="1" applyFill="1" applyBorder="1" applyAlignment="1" applyProtection="1">
      <alignment horizontal="right" vertical="center" wrapText="1"/>
    </xf>
    <xf numFmtId="166" fontId="2" fillId="25" borderId="3" xfId="45" applyNumberFormat="1" applyFont="1" applyFill="1" applyBorder="1" applyAlignment="1" applyProtection="1">
      <alignment horizontal="right" vertical="center" wrapText="1"/>
    </xf>
    <xf numFmtId="0" fontId="3" fillId="2" borderId="4" xfId="1" applyFont="1" applyFill="1" applyBorder="1" applyAlignment="1" applyProtection="1">
      <alignment horizontal="center" vertical="center" wrapText="1"/>
    </xf>
    <xf numFmtId="2" fontId="3" fillId="2" borderId="4" xfId="1" applyNumberFormat="1" applyFont="1" applyFill="1" applyBorder="1" applyAlignment="1" applyProtection="1">
      <alignment horizontal="center" vertical="center" wrapText="1"/>
    </xf>
    <xf numFmtId="2" fontId="3" fillId="3" borderId="4" xfId="1" applyNumberFormat="1" applyFont="1" applyFill="1" applyBorder="1" applyAlignment="1" applyProtection="1">
      <alignment horizontal="center" vertical="center" wrapText="1"/>
    </xf>
    <xf numFmtId="2" fontId="3" fillId="0" borderId="11" xfId="1" applyNumberFormat="1" applyFont="1" applyBorder="1" applyAlignment="1" applyProtection="1">
      <alignment horizontal="center" vertical="center" wrapText="1"/>
    </xf>
    <xf numFmtId="2" fontId="3" fillId="0" borderId="13" xfId="1" applyNumberFormat="1" applyFont="1" applyBorder="1" applyAlignment="1" applyProtection="1">
      <alignment horizontal="center" vertical="center" wrapText="1"/>
    </xf>
    <xf numFmtId="0" fontId="3" fillId="2" borderId="4" xfId="1" applyFont="1" applyFill="1" applyBorder="1" applyAlignment="1" applyProtection="1">
      <alignment horizontal="center" vertical="top" wrapText="1"/>
    </xf>
    <xf numFmtId="0" fontId="3" fillId="2" borderId="11" xfId="1" applyFont="1" applyFill="1" applyBorder="1" applyAlignment="1" applyProtection="1">
      <alignment horizontal="center" vertical="center" wrapText="1"/>
    </xf>
    <xf numFmtId="0" fontId="3" fillId="2" borderId="12" xfId="1" applyFont="1" applyFill="1" applyBorder="1" applyAlignment="1" applyProtection="1">
      <alignment horizontal="center" vertical="center" wrapText="1"/>
    </xf>
    <xf numFmtId="0" fontId="3" fillId="2" borderId="13" xfId="1" applyFont="1" applyFill="1" applyBorder="1" applyAlignment="1" applyProtection="1">
      <alignment horizontal="center" vertical="center" wrapText="1"/>
    </xf>
    <xf numFmtId="0" fontId="48" fillId="0" borderId="11" xfId="0" applyFont="1" applyBorder="1" applyAlignment="1">
      <alignment horizontal="center" vertical="top" wrapText="1"/>
    </xf>
    <xf numFmtId="0" fontId="48" fillId="0" borderId="12" xfId="0" applyFont="1" applyBorder="1" applyAlignment="1">
      <alignment horizontal="center" vertical="top" wrapText="1"/>
    </xf>
    <xf numFmtId="0" fontId="48" fillId="0" borderId="13" xfId="0" applyFont="1" applyBorder="1" applyAlignment="1">
      <alignment horizontal="center" vertical="top" wrapText="1"/>
    </xf>
    <xf numFmtId="0" fontId="48" fillId="0" borderId="11" xfId="0" applyFont="1" applyBorder="1" applyAlignment="1">
      <alignment vertical="top" wrapText="1"/>
    </xf>
    <xf numFmtId="0" fontId="48" fillId="0" borderId="13" xfId="0" applyFont="1" applyBorder="1" applyAlignment="1">
      <alignment vertical="top" wrapText="1"/>
    </xf>
    <xf numFmtId="0" fontId="25" fillId="0" borderId="0" xfId="0" applyFont="1" applyAlignment="1">
      <alignment horizontal="left"/>
    </xf>
    <xf numFmtId="0" fontId="48" fillId="0" borderId="12" xfId="0" applyFont="1" applyBorder="1" applyAlignment="1">
      <alignment vertical="top" wrapText="1"/>
    </xf>
    <xf numFmtId="0" fontId="48" fillId="0" borderId="30" xfId="0" applyFont="1" applyBorder="1" applyAlignment="1">
      <alignment vertical="top" wrapText="1"/>
    </xf>
    <xf numFmtId="0" fontId="48" fillId="0" borderId="24" xfId="0" applyFont="1" applyBorder="1" applyAlignment="1">
      <alignment vertical="top" wrapText="1"/>
    </xf>
    <xf numFmtId="0" fontId="48" fillId="0" borderId="31" xfId="0" applyFont="1" applyBorder="1" applyAlignment="1">
      <alignment vertical="top" wrapText="1"/>
    </xf>
    <xf numFmtId="0" fontId="25" fillId="0" borderId="5" xfId="0" applyFont="1" applyFill="1" applyBorder="1" applyAlignment="1">
      <alignment horizontal="center" vertical="top" wrapText="1"/>
    </xf>
    <xf numFmtId="0" fontId="25" fillId="0" borderId="1" xfId="0" applyFont="1" applyFill="1" applyBorder="1" applyAlignment="1">
      <alignment horizontal="center" vertical="top" wrapText="1"/>
    </xf>
    <xf numFmtId="0" fontId="25" fillId="0" borderId="2" xfId="0" applyFont="1" applyFill="1" applyBorder="1" applyAlignment="1">
      <alignment horizontal="center" vertical="top" wrapText="1"/>
    </xf>
    <xf numFmtId="0" fontId="25" fillId="0" borderId="6" xfId="0" applyFont="1" applyFill="1" applyBorder="1" applyAlignment="1">
      <alignment horizontal="center" vertical="top" wrapText="1"/>
    </xf>
    <xf numFmtId="0" fontId="25" fillId="0" borderId="0" xfId="0" applyFont="1" applyFill="1" applyBorder="1" applyAlignment="1">
      <alignment horizontal="center" vertical="top" wrapText="1"/>
    </xf>
    <xf numFmtId="0" fontId="25" fillId="0" borderId="7" xfId="0" applyFont="1" applyFill="1" applyBorder="1" applyAlignment="1">
      <alignment horizontal="center" vertical="top" wrapText="1"/>
    </xf>
  </cellXfs>
  <cellStyles count="52">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Comma" xfId="45" builtinId="3"/>
    <cellStyle name="Comma 2" xfId="2"/>
    <cellStyle name="Comma 3" xfId="47"/>
    <cellStyle name="Comma 4" xfId="48"/>
    <cellStyle name="Explanatory Text 2" xfId="30"/>
    <cellStyle name="Good 2" xfId="31"/>
    <cellStyle name="Heading 1 2" xfId="32"/>
    <cellStyle name="Heading 2 2" xfId="33"/>
    <cellStyle name="Heading 3 2" xfId="34"/>
    <cellStyle name="Heading 4 2" xfId="35"/>
    <cellStyle name="Hyperlink 2" xfId="49"/>
    <cellStyle name="Input 2" xfId="36"/>
    <cellStyle name="Linked Cell 2" xfId="37"/>
    <cellStyle name="Neutral 2" xfId="38"/>
    <cellStyle name="Normal" xfId="0" builtinId="0"/>
    <cellStyle name="Normal 2" xfId="1"/>
    <cellStyle name="Normal 3" xfId="39"/>
    <cellStyle name="Normal 3 2" xfId="50"/>
    <cellStyle name="Normal 4" xfId="46"/>
    <cellStyle name="Normal 5" xfId="51"/>
    <cellStyle name="Note 2" xfId="40"/>
    <cellStyle name="Output 2" xfId="41"/>
    <cellStyle name="Title 2" xfId="42"/>
    <cellStyle name="Total 2" xfId="43"/>
    <cellStyle name="Warning Text 2" xfId="4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04"/>
  <sheetViews>
    <sheetView workbookViewId="0">
      <selection activeCell="L1504" sqref="L1504"/>
    </sheetView>
  </sheetViews>
  <sheetFormatPr defaultRowHeight="15" x14ac:dyDescent="0.25"/>
  <cols>
    <col min="1" max="1" width="12.140625" customWidth="1"/>
    <col min="2" max="2" width="23" customWidth="1"/>
    <col min="3" max="3" width="24.5703125" customWidth="1"/>
    <col min="7" max="7" width="32.85546875" customWidth="1"/>
    <col min="8" max="8" width="21.28515625" customWidth="1"/>
    <col min="9" max="9" width="33.7109375" customWidth="1"/>
    <col min="10" max="10" width="13.5703125" customWidth="1"/>
  </cols>
  <sheetData>
    <row r="1" spans="1:11" x14ac:dyDescent="0.25">
      <c r="A1" s="420" t="s">
        <v>130</v>
      </c>
      <c r="B1" s="421"/>
      <c r="C1" s="421"/>
      <c r="D1" s="421"/>
      <c r="E1" s="422"/>
    </row>
    <row r="2" spans="1:11" x14ac:dyDescent="0.25">
      <c r="A2" s="423" t="s">
        <v>268</v>
      </c>
      <c r="B2" s="424"/>
      <c r="C2" s="424"/>
      <c r="D2" s="424"/>
      <c r="E2" s="425"/>
    </row>
    <row r="3" spans="1:11" ht="30" x14ac:dyDescent="0.25">
      <c r="A3" s="322" t="s">
        <v>269</v>
      </c>
      <c r="B3" s="322" t="s">
        <v>270</v>
      </c>
      <c r="C3" s="322" t="s">
        <v>271</v>
      </c>
      <c r="D3" s="322" t="s">
        <v>272</v>
      </c>
      <c r="E3" s="322" t="s">
        <v>273</v>
      </c>
    </row>
    <row r="4" spans="1:11" x14ac:dyDescent="0.25">
      <c r="A4" s="323" t="s">
        <v>17</v>
      </c>
      <c r="B4" s="323" t="s">
        <v>274</v>
      </c>
      <c r="C4" s="323" t="s">
        <v>275</v>
      </c>
      <c r="D4" s="324">
        <v>7757367</v>
      </c>
      <c r="E4" s="324">
        <v>2.9247999999999998</v>
      </c>
      <c r="G4" s="325" t="s">
        <v>368</v>
      </c>
      <c r="H4" s="325" t="s">
        <v>369</v>
      </c>
      <c r="I4" s="325" t="s">
        <v>370</v>
      </c>
      <c r="J4" s="326">
        <v>60000</v>
      </c>
    </row>
    <row r="5" spans="1:11" x14ac:dyDescent="0.25">
      <c r="A5" s="323" t="s">
        <v>17</v>
      </c>
      <c r="B5" s="323" t="s">
        <v>276</v>
      </c>
      <c r="C5" s="323" t="s">
        <v>277</v>
      </c>
      <c r="D5" s="324">
        <v>5442316</v>
      </c>
      <c r="E5" s="324">
        <v>2.052</v>
      </c>
      <c r="G5" s="325" t="s">
        <v>368</v>
      </c>
      <c r="H5" s="325" t="s">
        <v>371</v>
      </c>
      <c r="I5" s="325" t="s">
        <v>372</v>
      </c>
      <c r="J5" s="326">
        <v>47642</v>
      </c>
    </row>
    <row r="6" spans="1:11" x14ac:dyDescent="0.25">
      <c r="A6" s="323" t="s">
        <v>17</v>
      </c>
      <c r="B6" s="323" t="s">
        <v>278</v>
      </c>
      <c r="C6" s="325" t="s">
        <v>279</v>
      </c>
      <c r="D6" s="324">
        <v>917000</v>
      </c>
      <c r="E6" s="324">
        <v>0.34570000000000001</v>
      </c>
      <c r="G6" s="325" t="s">
        <v>368</v>
      </c>
      <c r="H6" s="325" t="s">
        <v>373</v>
      </c>
      <c r="I6" s="325" t="s">
        <v>374</v>
      </c>
      <c r="J6" s="326">
        <v>40249</v>
      </c>
    </row>
    <row r="7" spans="1:11" x14ac:dyDescent="0.25">
      <c r="A7" s="323" t="s">
        <v>17</v>
      </c>
      <c r="B7" s="323" t="s">
        <v>280</v>
      </c>
      <c r="C7" s="323" t="s">
        <v>281</v>
      </c>
      <c r="D7" s="324">
        <v>615000</v>
      </c>
      <c r="E7" s="324">
        <v>0.2319</v>
      </c>
      <c r="G7" s="325" t="s">
        <v>368</v>
      </c>
      <c r="H7" s="328" t="s">
        <v>375</v>
      </c>
      <c r="I7" s="328" t="s">
        <v>376</v>
      </c>
      <c r="J7" s="329">
        <v>35000</v>
      </c>
      <c r="K7" s="329">
        <v>35000</v>
      </c>
    </row>
    <row r="8" spans="1:11" x14ac:dyDescent="0.25">
      <c r="A8" s="325" t="s">
        <v>17</v>
      </c>
      <c r="B8" s="325" t="s">
        <v>282</v>
      </c>
      <c r="C8" s="325" t="s">
        <v>283</v>
      </c>
      <c r="D8" s="326">
        <v>500000</v>
      </c>
      <c r="E8" s="326">
        <v>0.1885</v>
      </c>
      <c r="G8" s="325" t="s">
        <v>368</v>
      </c>
      <c r="H8" s="325" t="s">
        <v>377</v>
      </c>
      <c r="I8" s="325" t="s">
        <v>378</v>
      </c>
      <c r="J8" s="326">
        <v>27591</v>
      </c>
    </row>
    <row r="9" spans="1:11" ht="30" x14ac:dyDescent="0.25">
      <c r="A9" s="325" t="s">
        <v>17</v>
      </c>
      <c r="B9" s="325" t="s">
        <v>284</v>
      </c>
      <c r="C9" s="325" t="s">
        <v>285</v>
      </c>
      <c r="D9" s="326">
        <v>484000</v>
      </c>
      <c r="E9" s="326">
        <v>0.1825</v>
      </c>
      <c r="G9" s="325" t="s">
        <v>368</v>
      </c>
      <c r="H9" s="325" t="s">
        <v>379</v>
      </c>
      <c r="I9" s="325" t="s">
        <v>380</v>
      </c>
      <c r="J9" s="326">
        <v>26000</v>
      </c>
    </row>
    <row r="10" spans="1:11" x14ac:dyDescent="0.25">
      <c r="A10" s="325" t="s">
        <v>17</v>
      </c>
      <c r="B10" s="325" t="s">
        <v>286</v>
      </c>
      <c r="C10" s="325" t="s">
        <v>287</v>
      </c>
      <c r="D10" s="326">
        <v>345786</v>
      </c>
      <c r="E10" s="326">
        <v>0.13039999999999999</v>
      </c>
      <c r="G10" s="325" t="s">
        <v>368</v>
      </c>
      <c r="H10" s="325" t="s">
        <v>381</v>
      </c>
      <c r="I10" s="325" t="s">
        <v>382</v>
      </c>
      <c r="J10" s="326">
        <v>25090</v>
      </c>
    </row>
    <row r="11" spans="1:11" x14ac:dyDescent="0.25">
      <c r="A11" s="325" t="s">
        <v>17</v>
      </c>
      <c r="B11" s="325" t="s">
        <v>288</v>
      </c>
      <c r="C11" s="325" t="s">
        <v>289</v>
      </c>
      <c r="D11" s="326">
        <v>295093</v>
      </c>
      <c r="E11" s="326">
        <v>0.1113</v>
      </c>
      <c r="G11" s="325" t="s">
        <v>368</v>
      </c>
      <c r="H11" s="325" t="s">
        <v>383</v>
      </c>
      <c r="I11" s="325" t="s">
        <v>384</v>
      </c>
      <c r="J11" s="326">
        <v>24828</v>
      </c>
    </row>
    <row r="12" spans="1:11" ht="30" x14ac:dyDescent="0.25">
      <c r="A12" s="325" t="s">
        <v>17</v>
      </c>
      <c r="B12" s="325" t="s">
        <v>290</v>
      </c>
      <c r="C12" s="325" t="s">
        <v>291</v>
      </c>
      <c r="D12" s="326">
        <v>240766</v>
      </c>
      <c r="E12" s="326">
        <v>9.0800000000000006E-2</v>
      </c>
      <c r="G12" s="325" t="s">
        <v>368</v>
      </c>
      <c r="H12" s="325" t="s">
        <v>385</v>
      </c>
      <c r="I12" s="325" t="s">
        <v>386</v>
      </c>
      <c r="J12" s="326">
        <v>24620</v>
      </c>
    </row>
    <row r="13" spans="1:11" x14ac:dyDescent="0.25">
      <c r="A13" s="325" t="s">
        <v>17</v>
      </c>
      <c r="B13" s="325" t="s">
        <v>292</v>
      </c>
      <c r="C13" s="325" t="s">
        <v>293</v>
      </c>
      <c r="D13" s="326">
        <v>218500</v>
      </c>
      <c r="E13" s="326">
        <v>8.2400000000000001E-2</v>
      </c>
      <c r="G13" s="325" t="s">
        <v>368</v>
      </c>
      <c r="H13" s="325" t="s">
        <v>387</v>
      </c>
      <c r="I13" s="325" t="s">
        <v>388</v>
      </c>
      <c r="J13" s="326">
        <v>21643</v>
      </c>
    </row>
    <row r="14" spans="1:11" x14ac:dyDescent="0.25">
      <c r="A14" s="325" t="s">
        <v>17</v>
      </c>
      <c r="B14" s="325" t="s">
        <v>294</v>
      </c>
      <c r="C14" s="325" t="s">
        <v>295</v>
      </c>
      <c r="D14" s="326">
        <v>160653</v>
      </c>
      <c r="E14" s="326">
        <v>6.0600000000000001E-2</v>
      </c>
      <c r="G14" s="325" t="s">
        <v>368</v>
      </c>
      <c r="H14" s="325" t="s">
        <v>389</v>
      </c>
      <c r="I14" s="325" t="s">
        <v>390</v>
      </c>
      <c r="J14" s="326">
        <v>20264</v>
      </c>
    </row>
    <row r="15" spans="1:11" x14ac:dyDescent="0.25">
      <c r="A15" s="325" t="s">
        <v>17</v>
      </c>
      <c r="B15" s="325" t="s">
        <v>296</v>
      </c>
      <c r="C15" s="325" t="s">
        <v>297</v>
      </c>
      <c r="D15" s="326">
        <v>132500</v>
      </c>
      <c r="E15" s="326">
        <v>0.05</v>
      </c>
      <c r="G15" s="325" t="s">
        <v>368</v>
      </c>
      <c r="H15" s="325" t="s">
        <v>391</v>
      </c>
      <c r="I15" s="325" t="s">
        <v>392</v>
      </c>
      <c r="J15" s="326">
        <v>20127</v>
      </c>
    </row>
    <row r="16" spans="1:11" ht="30" x14ac:dyDescent="0.25">
      <c r="A16" s="325" t="s">
        <v>17</v>
      </c>
      <c r="B16" s="325" t="s">
        <v>298</v>
      </c>
      <c r="C16" s="325" t="s">
        <v>299</v>
      </c>
      <c r="D16" s="326">
        <v>127441</v>
      </c>
      <c r="E16" s="326">
        <v>4.8000000000000001E-2</v>
      </c>
      <c r="G16" s="325" t="s">
        <v>368</v>
      </c>
      <c r="H16" s="325" t="s">
        <v>393</v>
      </c>
      <c r="I16" s="325" t="s">
        <v>394</v>
      </c>
      <c r="J16" s="326">
        <v>16500</v>
      </c>
    </row>
    <row r="17" spans="1:10" x14ac:dyDescent="0.25">
      <c r="A17" s="325" t="s">
        <v>17</v>
      </c>
      <c r="B17" s="325" t="s">
        <v>300</v>
      </c>
      <c r="C17" s="325" t="s">
        <v>301</v>
      </c>
      <c r="D17" s="326">
        <v>109230</v>
      </c>
      <c r="E17" s="326">
        <v>4.1200000000000001E-2</v>
      </c>
      <c r="G17" s="325" t="s">
        <v>368</v>
      </c>
      <c r="H17" s="325" t="s">
        <v>395</v>
      </c>
      <c r="I17" s="325" t="s">
        <v>396</v>
      </c>
      <c r="J17" s="326">
        <v>16160</v>
      </c>
    </row>
    <row r="18" spans="1:10" x14ac:dyDescent="0.25">
      <c r="A18" s="325" t="s">
        <v>17</v>
      </c>
      <c r="B18" s="325" t="s">
        <v>302</v>
      </c>
      <c r="C18" s="325" t="s">
        <v>303</v>
      </c>
      <c r="D18" s="326">
        <v>102158</v>
      </c>
      <c r="E18" s="326">
        <v>3.85E-2</v>
      </c>
      <c r="G18" s="325" t="s">
        <v>368</v>
      </c>
      <c r="H18" s="325" t="s">
        <v>397</v>
      </c>
      <c r="I18" s="325" t="s">
        <v>398</v>
      </c>
      <c r="J18" s="326">
        <v>15265</v>
      </c>
    </row>
    <row r="19" spans="1:10" ht="30" x14ac:dyDescent="0.25">
      <c r="A19" s="325" t="s">
        <v>17</v>
      </c>
      <c r="B19" s="325" t="s">
        <v>304</v>
      </c>
      <c r="C19" s="325" t="s">
        <v>305</v>
      </c>
      <c r="D19" s="326">
        <v>102158</v>
      </c>
      <c r="E19" s="326">
        <v>3.85E-2</v>
      </c>
      <c r="G19" s="325" t="s">
        <v>368</v>
      </c>
      <c r="H19" s="325" t="s">
        <v>399</v>
      </c>
      <c r="I19" s="325" t="s">
        <v>335</v>
      </c>
      <c r="J19" s="326">
        <v>14700</v>
      </c>
    </row>
    <row r="20" spans="1:10" ht="30" x14ac:dyDescent="0.25">
      <c r="A20" s="325" t="s">
        <v>17</v>
      </c>
      <c r="B20" s="325" t="s">
        <v>306</v>
      </c>
      <c r="C20" s="325" t="s">
        <v>307</v>
      </c>
      <c r="D20" s="326">
        <v>89066</v>
      </c>
      <c r="E20" s="326">
        <v>3.3599999999999998E-2</v>
      </c>
      <c r="G20" s="325" t="s">
        <v>368</v>
      </c>
      <c r="H20" s="325" t="s">
        <v>400</v>
      </c>
      <c r="I20" s="325" t="s">
        <v>401</v>
      </c>
      <c r="J20" s="326">
        <v>13500</v>
      </c>
    </row>
    <row r="21" spans="1:10" ht="30" x14ac:dyDescent="0.25">
      <c r="A21" s="325" t="s">
        <v>17</v>
      </c>
      <c r="B21" s="325" t="s">
        <v>308</v>
      </c>
      <c r="C21" s="325" t="s">
        <v>309</v>
      </c>
      <c r="D21" s="326">
        <v>87495</v>
      </c>
      <c r="E21" s="326">
        <v>3.3000000000000002E-2</v>
      </c>
      <c r="G21" s="325" t="s">
        <v>368</v>
      </c>
      <c r="H21" s="325" t="s">
        <v>402</v>
      </c>
      <c r="I21" s="325" t="s">
        <v>403</v>
      </c>
      <c r="J21" s="326">
        <v>13500</v>
      </c>
    </row>
    <row r="22" spans="1:10" ht="30" x14ac:dyDescent="0.25">
      <c r="A22" s="325" t="s">
        <v>17</v>
      </c>
      <c r="B22" s="325" t="s">
        <v>310</v>
      </c>
      <c r="C22" s="325" t="s">
        <v>311</v>
      </c>
      <c r="D22" s="326">
        <v>87171</v>
      </c>
      <c r="E22" s="326">
        <v>3.2899999999999999E-2</v>
      </c>
      <c r="G22" s="325" t="s">
        <v>368</v>
      </c>
      <c r="H22" s="325" t="s">
        <v>404</v>
      </c>
      <c r="I22" s="325" t="s">
        <v>405</v>
      </c>
      <c r="J22" s="326">
        <v>12976</v>
      </c>
    </row>
    <row r="23" spans="1:10" ht="30" x14ac:dyDescent="0.25">
      <c r="A23" s="325" t="s">
        <v>17</v>
      </c>
      <c r="B23" s="325" t="s">
        <v>312</v>
      </c>
      <c r="C23" s="325" t="s">
        <v>313</v>
      </c>
      <c r="D23" s="326">
        <v>85732</v>
      </c>
      <c r="E23" s="326">
        <v>3.2300000000000002E-2</v>
      </c>
      <c r="G23" s="325" t="s">
        <v>368</v>
      </c>
      <c r="H23" s="325" t="s">
        <v>406</v>
      </c>
      <c r="I23" s="325" t="s">
        <v>407</v>
      </c>
      <c r="J23" s="326">
        <v>12638</v>
      </c>
    </row>
    <row r="24" spans="1:10" x14ac:dyDescent="0.25">
      <c r="A24" s="325" t="s">
        <v>17</v>
      </c>
      <c r="B24" s="325" t="s">
        <v>314</v>
      </c>
      <c r="C24" s="325" t="s">
        <v>315</v>
      </c>
      <c r="D24" s="326">
        <v>79500</v>
      </c>
      <c r="E24" s="326">
        <v>0.03</v>
      </c>
      <c r="G24" s="325" t="s">
        <v>368</v>
      </c>
      <c r="H24" s="325" t="s">
        <v>408</v>
      </c>
      <c r="I24" s="325" t="s">
        <v>409</v>
      </c>
      <c r="J24" s="326">
        <v>12519</v>
      </c>
    </row>
    <row r="25" spans="1:10" ht="30" x14ac:dyDescent="0.25">
      <c r="A25" s="325" t="s">
        <v>17</v>
      </c>
      <c r="B25" s="325" t="s">
        <v>316</v>
      </c>
      <c r="C25" s="325" t="s">
        <v>317</v>
      </c>
      <c r="D25" s="326">
        <v>75440</v>
      </c>
      <c r="E25" s="326">
        <v>2.8400000000000002E-2</v>
      </c>
      <c r="G25" s="325" t="s">
        <v>368</v>
      </c>
      <c r="H25" s="325" t="s">
        <v>410</v>
      </c>
      <c r="I25" s="325" t="s">
        <v>411</v>
      </c>
      <c r="J25" s="326">
        <v>12291</v>
      </c>
    </row>
    <row r="26" spans="1:10" x14ac:dyDescent="0.25">
      <c r="A26" s="325" t="s">
        <v>17</v>
      </c>
      <c r="B26" s="325" t="s">
        <v>318</v>
      </c>
      <c r="C26" s="325" t="s">
        <v>319</v>
      </c>
      <c r="D26" s="326">
        <v>72000</v>
      </c>
      <c r="E26" s="326">
        <v>2.7099999999999999E-2</v>
      </c>
      <c r="G26" s="325" t="s">
        <v>368</v>
      </c>
      <c r="H26" s="325" t="s">
        <v>412</v>
      </c>
      <c r="I26" s="325" t="s">
        <v>413</v>
      </c>
      <c r="J26" s="326">
        <v>11197</v>
      </c>
    </row>
    <row r="27" spans="1:10" ht="45" x14ac:dyDescent="0.25">
      <c r="A27" s="325" t="s">
        <v>17</v>
      </c>
      <c r="B27" s="325" t="s">
        <v>320</v>
      </c>
      <c r="C27" s="325" t="s">
        <v>321</v>
      </c>
      <c r="D27" s="326">
        <v>58633</v>
      </c>
      <c r="E27" s="326">
        <v>2.2100000000000002E-2</v>
      </c>
      <c r="G27" s="325" t="s">
        <v>368</v>
      </c>
      <c r="H27" s="325" t="s">
        <v>414</v>
      </c>
      <c r="I27" s="325" t="s">
        <v>415</v>
      </c>
      <c r="J27" s="326">
        <v>10723</v>
      </c>
    </row>
    <row r="28" spans="1:10" ht="30" x14ac:dyDescent="0.25">
      <c r="A28" s="325" t="s">
        <v>17</v>
      </c>
      <c r="B28" s="325" t="s">
        <v>322</v>
      </c>
      <c r="C28" s="325" t="s">
        <v>323</v>
      </c>
      <c r="D28" s="326">
        <v>54725</v>
      </c>
      <c r="E28" s="326">
        <v>2.06E-2</v>
      </c>
      <c r="G28" s="325" t="s">
        <v>368</v>
      </c>
      <c r="H28" s="325" t="s">
        <v>416</v>
      </c>
      <c r="I28" s="325" t="s">
        <v>417</v>
      </c>
      <c r="J28" s="326">
        <v>10500</v>
      </c>
    </row>
    <row r="29" spans="1:10" x14ac:dyDescent="0.25">
      <c r="A29" s="325" t="s">
        <v>17</v>
      </c>
      <c r="B29" s="325" t="s">
        <v>324</v>
      </c>
      <c r="C29" s="325" t="s">
        <v>325</v>
      </c>
      <c r="D29" s="326">
        <v>51000</v>
      </c>
      <c r="E29" s="326">
        <v>1.9199999999999998E-2</v>
      </c>
      <c r="G29" s="325" t="s">
        <v>368</v>
      </c>
      <c r="H29" s="325" t="s">
        <v>418</v>
      </c>
      <c r="I29" s="325" t="s">
        <v>419</v>
      </c>
      <c r="J29" s="326">
        <v>10267</v>
      </c>
    </row>
    <row r="30" spans="1:10" x14ac:dyDescent="0.25">
      <c r="A30" s="325" t="s">
        <v>17</v>
      </c>
      <c r="B30" s="325" t="s">
        <v>326</v>
      </c>
      <c r="C30" s="325" t="s">
        <v>327</v>
      </c>
      <c r="D30" s="326">
        <v>45281</v>
      </c>
      <c r="E30" s="326">
        <v>1.7100000000000001E-2</v>
      </c>
      <c r="G30" s="325" t="s">
        <v>368</v>
      </c>
      <c r="H30" s="325" t="s">
        <v>420</v>
      </c>
      <c r="I30" s="325" t="s">
        <v>421</v>
      </c>
      <c r="J30" s="326">
        <v>10135</v>
      </c>
    </row>
    <row r="31" spans="1:10" x14ac:dyDescent="0.25">
      <c r="A31" s="325" t="s">
        <v>17</v>
      </c>
      <c r="B31" s="325" t="s">
        <v>328</v>
      </c>
      <c r="C31" s="325" t="s">
        <v>329</v>
      </c>
      <c r="D31" s="326">
        <v>44400</v>
      </c>
      <c r="E31" s="326">
        <v>1.67E-2</v>
      </c>
      <c r="G31" s="325" t="s">
        <v>368</v>
      </c>
      <c r="H31" s="325" t="s">
        <v>422</v>
      </c>
      <c r="I31" s="325" t="s">
        <v>423</v>
      </c>
      <c r="J31" s="326">
        <v>9677</v>
      </c>
    </row>
    <row r="32" spans="1:10" x14ac:dyDescent="0.25">
      <c r="A32" s="325" t="s">
        <v>17</v>
      </c>
      <c r="B32" s="325" t="s">
        <v>330</v>
      </c>
      <c r="C32" s="325" t="s">
        <v>331</v>
      </c>
      <c r="D32" s="326">
        <v>44001</v>
      </c>
      <c r="E32" s="326">
        <v>1.66E-2</v>
      </c>
      <c r="G32" s="325" t="s">
        <v>368</v>
      </c>
      <c r="H32" s="325" t="s">
        <v>424</v>
      </c>
      <c r="I32" s="325" t="s">
        <v>425</v>
      </c>
      <c r="J32" s="326">
        <v>9358</v>
      </c>
    </row>
    <row r="33" spans="1:10" x14ac:dyDescent="0.25">
      <c r="A33" s="325" t="s">
        <v>17</v>
      </c>
      <c r="B33" s="325" t="s">
        <v>332</v>
      </c>
      <c r="C33" s="325" t="s">
        <v>333</v>
      </c>
      <c r="D33" s="326">
        <v>43000</v>
      </c>
      <c r="E33" s="326">
        <v>1.6199999999999999E-2</v>
      </c>
      <c r="G33" s="325" t="s">
        <v>368</v>
      </c>
      <c r="H33" s="325" t="s">
        <v>426</v>
      </c>
      <c r="I33" s="325" t="s">
        <v>427</v>
      </c>
      <c r="J33" s="326">
        <v>9237</v>
      </c>
    </row>
    <row r="34" spans="1:10" x14ac:dyDescent="0.25">
      <c r="A34" s="325" t="s">
        <v>17</v>
      </c>
      <c r="B34" s="325" t="s">
        <v>334</v>
      </c>
      <c r="C34" s="325" t="s">
        <v>335</v>
      </c>
      <c r="D34" s="326">
        <v>41656</v>
      </c>
      <c r="E34" s="326">
        <v>1.5699999999999999E-2</v>
      </c>
      <c r="G34" s="325" t="s">
        <v>368</v>
      </c>
      <c r="H34" s="325" t="s">
        <v>428</v>
      </c>
      <c r="I34" s="325" t="s">
        <v>429</v>
      </c>
      <c r="J34" s="326">
        <v>8711</v>
      </c>
    </row>
    <row r="35" spans="1:10" x14ac:dyDescent="0.25">
      <c r="A35" s="325" t="s">
        <v>17</v>
      </c>
      <c r="B35" s="325" t="s">
        <v>336</v>
      </c>
      <c r="C35" s="325" t="s">
        <v>337</v>
      </c>
      <c r="D35" s="326">
        <v>41000</v>
      </c>
      <c r="E35" s="326">
        <v>1.55E-2</v>
      </c>
      <c r="G35" s="325" t="s">
        <v>368</v>
      </c>
      <c r="H35" s="325" t="s">
        <v>430</v>
      </c>
      <c r="I35" s="325" t="s">
        <v>431</v>
      </c>
      <c r="J35" s="326">
        <v>8435</v>
      </c>
    </row>
    <row r="36" spans="1:10" x14ac:dyDescent="0.25">
      <c r="A36" s="325" t="s">
        <v>17</v>
      </c>
      <c r="B36" s="325" t="s">
        <v>338</v>
      </c>
      <c r="C36" s="325" t="s">
        <v>339</v>
      </c>
      <c r="D36" s="326">
        <v>40615</v>
      </c>
      <c r="E36" s="326">
        <v>1.5299999999999999E-2</v>
      </c>
      <c r="G36" s="325" t="s">
        <v>368</v>
      </c>
      <c r="H36" s="325" t="s">
        <v>432</v>
      </c>
      <c r="I36" s="325" t="s">
        <v>433</v>
      </c>
      <c r="J36" s="326">
        <v>7900</v>
      </c>
    </row>
    <row r="37" spans="1:10" s="249" customFormat="1" x14ac:dyDescent="0.25">
      <c r="A37" s="325"/>
      <c r="B37" s="325"/>
      <c r="C37" s="325"/>
      <c r="D37" s="332">
        <f>SUM(D4:D36)</f>
        <v>18590683</v>
      </c>
      <c r="E37" s="326"/>
      <c r="G37" s="325" t="s">
        <v>368</v>
      </c>
      <c r="H37" s="325" t="s">
        <v>434</v>
      </c>
      <c r="I37" s="325" t="s">
        <v>435</v>
      </c>
      <c r="J37" s="326">
        <v>7443</v>
      </c>
    </row>
    <row r="38" spans="1:10" ht="30" x14ac:dyDescent="0.25">
      <c r="A38" s="325" t="s">
        <v>17</v>
      </c>
      <c r="B38" s="325" t="s">
        <v>340</v>
      </c>
      <c r="C38" s="325" t="s">
        <v>341</v>
      </c>
      <c r="D38" s="326">
        <v>38737</v>
      </c>
      <c r="E38" s="326">
        <v>1.46E-2</v>
      </c>
      <c r="G38" s="325" t="s">
        <v>368</v>
      </c>
      <c r="H38" s="325" t="s">
        <v>436</v>
      </c>
      <c r="I38" s="325" t="s">
        <v>437</v>
      </c>
      <c r="J38" s="326">
        <v>7300</v>
      </c>
    </row>
    <row r="39" spans="1:10" s="249" customFormat="1" x14ac:dyDescent="0.25">
      <c r="A39" s="325"/>
      <c r="B39" s="325"/>
      <c r="C39" s="325"/>
      <c r="D39" s="326"/>
      <c r="E39" s="326"/>
      <c r="G39" s="325" t="s">
        <v>368</v>
      </c>
      <c r="H39" s="325" t="s">
        <v>438</v>
      </c>
      <c r="I39" s="325" t="s">
        <v>439</v>
      </c>
      <c r="J39" s="326">
        <v>7200</v>
      </c>
    </row>
    <row r="40" spans="1:10" ht="30" x14ac:dyDescent="0.25">
      <c r="A40" s="325" t="s">
        <v>17</v>
      </c>
      <c r="B40" s="325" t="s">
        <v>342</v>
      </c>
      <c r="C40" s="325" t="s">
        <v>343</v>
      </c>
      <c r="D40" s="326">
        <v>38286</v>
      </c>
      <c r="E40" s="326">
        <v>1.44E-2</v>
      </c>
      <c r="G40" s="325" t="s">
        <v>368</v>
      </c>
      <c r="H40" s="325" t="s">
        <v>440</v>
      </c>
      <c r="I40" s="325" t="s">
        <v>441</v>
      </c>
      <c r="J40" s="326">
        <v>7003</v>
      </c>
    </row>
    <row r="41" spans="1:10" x14ac:dyDescent="0.25">
      <c r="A41" s="325" t="s">
        <v>17</v>
      </c>
      <c r="B41" s="325" t="s">
        <v>344</v>
      </c>
      <c r="C41" s="325" t="s">
        <v>345</v>
      </c>
      <c r="D41" s="326">
        <v>37200</v>
      </c>
      <c r="E41" s="326">
        <v>1.4E-2</v>
      </c>
      <c r="G41" s="325" t="s">
        <v>368</v>
      </c>
      <c r="H41" s="325" t="s">
        <v>442</v>
      </c>
      <c r="I41" s="325" t="s">
        <v>443</v>
      </c>
      <c r="J41" s="326">
        <v>7000</v>
      </c>
    </row>
    <row r="42" spans="1:10" ht="30" x14ac:dyDescent="0.25">
      <c r="A42" s="325" t="s">
        <v>17</v>
      </c>
      <c r="B42" s="325" t="s">
        <v>346</v>
      </c>
      <c r="C42" s="325" t="s">
        <v>347</v>
      </c>
      <c r="D42" s="326">
        <v>36954</v>
      </c>
      <c r="E42" s="326">
        <v>1.3899999999999999E-2</v>
      </c>
      <c r="G42" s="325" t="s">
        <v>368</v>
      </c>
      <c r="H42" s="325" t="s">
        <v>444</v>
      </c>
      <c r="I42" s="325" t="s">
        <v>445</v>
      </c>
      <c r="J42" s="326">
        <v>6945</v>
      </c>
    </row>
    <row r="43" spans="1:10" x14ac:dyDescent="0.25">
      <c r="A43" s="325" t="s">
        <v>17</v>
      </c>
      <c r="B43" s="325" t="s">
        <v>348</v>
      </c>
      <c r="C43" s="325" t="s">
        <v>349</v>
      </c>
      <c r="D43" s="326">
        <v>36511</v>
      </c>
      <c r="E43" s="326">
        <v>1.38E-2</v>
      </c>
      <c r="G43" s="325" t="s">
        <v>368</v>
      </c>
      <c r="H43" s="325" t="s">
        <v>446</v>
      </c>
      <c r="I43" s="325" t="s">
        <v>447</v>
      </c>
      <c r="J43" s="326">
        <v>6519</v>
      </c>
    </row>
    <row r="44" spans="1:10" x14ac:dyDescent="0.25">
      <c r="A44" s="325" t="s">
        <v>17</v>
      </c>
      <c r="B44" s="325" t="s">
        <v>350</v>
      </c>
      <c r="C44" s="325" t="s">
        <v>351</v>
      </c>
      <c r="D44" s="326">
        <v>35505</v>
      </c>
      <c r="E44" s="326">
        <v>1.34E-2</v>
      </c>
      <c r="G44" s="325" t="s">
        <v>368</v>
      </c>
      <c r="H44" s="325" t="s">
        <v>448</v>
      </c>
      <c r="I44" s="325" t="s">
        <v>449</v>
      </c>
      <c r="J44" s="326">
        <v>6470</v>
      </c>
    </row>
    <row r="45" spans="1:10" ht="30" x14ac:dyDescent="0.25">
      <c r="A45" s="325" t="s">
        <v>17</v>
      </c>
      <c r="B45" s="325" t="s">
        <v>352</v>
      </c>
      <c r="C45" s="325" t="s">
        <v>353</v>
      </c>
      <c r="D45" s="326">
        <v>35015</v>
      </c>
      <c r="E45" s="326">
        <v>1.32E-2</v>
      </c>
      <c r="G45" s="325" t="s">
        <v>368</v>
      </c>
      <c r="H45" s="325" t="s">
        <v>450</v>
      </c>
      <c r="I45" s="325" t="s">
        <v>451</v>
      </c>
      <c r="J45" s="326">
        <v>6405</v>
      </c>
    </row>
    <row r="46" spans="1:10" x14ac:dyDescent="0.25">
      <c r="A46" s="325" t="s">
        <v>17</v>
      </c>
      <c r="B46" s="325" t="s">
        <v>354</v>
      </c>
      <c r="C46" s="325" t="s">
        <v>355</v>
      </c>
      <c r="D46" s="326">
        <v>35010</v>
      </c>
      <c r="E46" s="326">
        <v>1.32E-2</v>
      </c>
      <c r="G46" s="325" t="s">
        <v>368</v>
      </c>
      <c r="H46" s="325" t="s">
        <v>452</v>
      </c>
      <c r="I46" s="325" t="s">
        <v>453</v>
      </c>
      <c r="J46" s="326">
        <v>6381</v>
      </c>
    </row>
    <row r="47" spans="1:10" ht="30" x14ac:dyDescent="0.25">
      <c r="A47" s="325" t="s">
        <v>17</v>
      </c>
      <c r="B47" s="325" t="s">
        <v>356</v>
      </c>
      <c r="C47" s="325" t="s">
        <v>357</v>
      </c>
      <c r="D47" s="326">
        <v>35000</v>
      </c>
      <c r="E47" s="326">
        <v>1.32E-2</v>
      </c>
      <c r="G47" s="325" t="s">
        <v>368</v>
      </c>
      <c r="H47" s="325" t="s">
        <v>454</v>
      </c>
      <c r="I47" s="325" t="s">
        <v>455</v>
      </c>
      <c r="J47" s="326">
        <v>6158</v>
      </c>
    </row>
    <row r="48" spans="1:10" ht="30" x14ac:dyDescent="0.25">
      <c r="A48" s="325" t="s">
        <v>17</v>
      </c>
      <c r="B48" s="325" t="s">
        <v>358</v>
      </c>
      <c r="C48" s="325" t="s">
        <v>359</v>
      </c>
      <c r="D48" s="326">
        <v>34955</v>
      </c>
      <c r="E48" s="326">
        <v>1.32E-2</v>
      </c>
      <c r="G48" s="325" t="s">
        <v>368</v>
      </c>
      <c r="H48" s="325" t="s">
        <v>456</v>
      </c>
      <c r="I48" s="325" t="s">
        <v>457</v>
      </c>
      <c r="J48" s="326">
        <v>5904</v>
      </c>
    </row>
    <row r="49" spans="1:10" ht="30" x14ac:dyDescent="0.25">
      <c r="A49" s="325" t="s">
        <v>17</v>
      </c>
      <c r="B49" s="325" t="s">
        <v>360</v>
      </c>
      <c r="C49" s="325" t="s">
        <v>361</v>
      </c>
      <c r="D49" s="326">
        <v>34500</v>
      </c>
      <c r="E49" s="326">
        <v>1.2999999999999999E-2</v>
      </c>
      <c r="G49" s="325" t="s">
        <v>368</v>
      </c>
      <c r="H49" s="325" t="s">
        <v>458</v>
      </c>
      <c r="I49" s="325" t="s">
        <v>459</v>
      </c>
      <c r="J49" s="326">
        <v>5900</v>
      </c>
    </row>
    <row r="50" spans="1:10" x14ac:dyDescent="0.25">
      <c r="A50" s="325" t="s">
        <v>17</v>
      </c>
      <c r="B50" s="325" t="s">
        <v>362</v>
      </c>
      <c r="C50" s="325" t="s">
        <v>363</v>
      </c>
      <c r="D50" s="326">
        <v>34275</v>
      </c>
      <c r="E50" s="326">
        <v>1.29E-2</v>
      </c>
      <c r="G50" s="325" t="s">
        <v>368</v>
      </c>
      <c r="H50" s="325" t="s">
        <v>460</v>
      </c>
      <c r="I50" s="325" t="s">
        <v>461</v>
      </c>
      <c r="J50" s="326">
        <v>5748</v>
      </c>
    </row>
    <row r="51" spans="1:10" x14ac:dyDescent="0.25">
      <c r="A51" s="325" t="s">
        <v>17</v>
      </c>
      <c r="B51" s="325" t="s">
        <v>364</v>
      </c>
      <c r="C51" s="325" t="s">
        <v>365</v>
      </c>
      <c r="D51" s="326">
        <v>33512</v>
      </c>
      <c r="E51" s="326">
        <v>1.26E-2</v>
      </c>
      <c r="G51" s="325" t="s">
        <v>368</v>
      </c>
      <c r="H51" s="325" t="s">
        <v>462</v>
      </c>
      <c r="I51" s="325" t="s">
        <v>463</v>
      </c>
      <c r="J51" s="326">
        <v>5739</v>
      </c>
    </row>
    <row r="52" spans="1:10" x14ac:dyDescent="0.25">
      <c r="A52" s="325" t="s">
        <v>17</v>
      </c>
      <c r="B52" s="325" t="s">
        <v>366</v>
      </c>
      <c r="C52" s="325" t="s">
        <v>367</v>
      </c>
      <c r="D52" s="326">
        <v>33500</v>
      </c>
      <c r="E52" s="326">
        <v>1.26E-2</v>
      </c>
      <c r="G52" s="325" t="s">
        <v>368</v>
      </c>
      <c r="H52" s="325" t="s">
        <v>464</v>
      </c>
      <c r="I52" s="325" t="s">
        <v>465</v>
      </c>
      <c r="J52" s="326">
        <v>5683</v>
      </c>
    </row>
    <row r="53" spans="1:10" x14ac:dyDescent="0.25">
      <c r="A53" s="327"/>
      <c r="B53" s="327"/>
      <c r="C53" s="327"/>
      <c r="D53" s="327"/>
      <c r="E53" s="327"/>
      <c r="G53" s="325" t="s">
        <v>368</v>
      </c>
      <c r="H53" s="325" t="s">
        <v>466</v>
      </c>
      <c r="I53" s="325" t="s">
        <v>467</v>
      </c>
      <c r="J53" s="326">
        <v>5600</v>
      </c>
    </row>
    <row r="54" spans="1:10" x14ac:dyDescent="0.25">
      <c r="A54" s="327"/>
      <c r="B54" s="327"/>
      <c r="C54" s="327"/>
      <c r="D54" s="327"/>
      <c r="E54" s="327"/>
      <c r="G54" s="325" t="s">
        <v>368</v>
      </c>
      <c r="H54" s="325" t="s">
        <v>468</v>
      </c>
      <c r="I54" s="325" t="s">
        <v>469</v>
      </c>
      <c r="J54" s="326">
        <v>5500</v>
      </c>
    </row>
    <row r="55" spans="1:10" x14ac:dyDescent="0.25">
      <c r="A55" s="327"/>
      <c r="B55" s="327"/>
      <c r="C55" s="327"/>
      <c r="D55" s="327"/>
      <c r="E55" s="327"/>
      <c r="G55" s="325" t="s">
        <v>368</v>
      </c>
      <c r="H55" s="325" t="s">
        <v>470</v>
      </c>
      <c r="I55" s="325" t="s">
        <v>471</v>
      </c>
      <c r="J55" s="326">
        <v>5354</v>
      </c>
    </row>
    <row r="56" spans="1:10" x14ac:dyDescent="0.25">
      <c r="A56" s="327"/>
      <c r="B56" s="327"/>
      <c r="C56" s="327"/>
      <c r="D56" s="327"/>
      <c r="E56" s="327"/>
      <c r="G56" s="325" t="s">
        <v>368</v>
      </c>
      <c r="H56" s="325" t="s">
        <v>472</v>
      </c>
      <c r="I56" s="325" t="s">
        <v>473</v>
      </c>
      <c r="J56" s="326">
        <v>5328</v>
      </c>
    </row>
    <row r="57" spans="1:10" x14ac:dyDescent="0.25">
      <c r="A57" s="327"/>
      <c r="B57" s="327"/>
      <c r="C57" s="327"/>
      <c r="D57" s="327"/>
      <c r="E57" s="327"/>
      <c r="G57" s="325" t="s">
        <v>368</v>
      </c>
      <c r="H57" s="325" t="s">
        <v>474</v>
      </c>
      <c r="I57" s="325" t="s">
        <v>475</v>
      </c>
      <c r="J57" s="326">
        <v>4893</v>
      </c>
    </row>
    <row r="58" spans="1:10" x14ac:dyDescent="0.25">
      <c r="A58" s="327"/>
      <c r="B58" s="327"/>
      <c r="C58" s="327"/>
      <c r="D58" s="327"/>
      <c r="E58" s="327"/>
      <c r="G58" s="325" t="s">
        <v>368</v>
      </c>
      <c r="H58" s="325" t="s">
        <v>476</v>
      </c>
      <c r="I58" s="325" t="s">
        <v>477</v>
      </c>
      <c r="J58" s="326">
        <v>4806</v>
      </c>
    </row>
    <row r="59" spans="1:10" x14ac:dyDescent="0.25">
      <c r="A59" s="327"/>
      <c r="B59" s="327"/>
      <c r="C59" s="327"/>
      <c r="D59" s="327"/>
      <c r="E59" s="327"/>
      <c r="G59" s="325" t="s">
        <v>368</v>
      </c>
      <c r="H59" s="325" t="s">
        <v>478</v>
      </c>
      <c r="I59" s="325" t="s">
        <v>479</v>
      </c>
      <c r="J59" s="326">
        <v>4770</v>
      </c>
    </row>
    <row r="60" spans="1:10" x14ac:dyDescent="0.25">
      <c r="A60" s="327"/>
      <c r="B60" s="327"/>
      <c r="C60" s="327"/>
      <c r="D60" s="327"/>
      <c r="E60" s="327"/>
      <c r="G60" s="325" t="s">
        <v>368</v>
      </c>
      <c r="H60" s="325" t="s">
        <v>480</v>
      </c>
      <c r="I60" s="325" t="s">
        <v>481</v>
      </c>
      <c r="J60" s="326">
        <v>4700</v>
      </c>
    </row>
    <row r="61" spans="1:10" x14ac:dyDescent="0.25">
      <c r="A61" s="327"/>
      <c r="B61" s="327"/>
      <c r="C61" s="327"/>
      <c r="D61" s="327"/>
      <c r="E61" s="327"/>
      <c r="G61" s="325" t="s">
        <v>368</v>
      </c>
      <c r="H61" s="325" t="s">
        <v>482</v>
      </c>
      <c r="I61" s="325" t="s">
        <v>483</v>
      </c>
      <c r="J61" s="326">
        <v>4569</v>
      </c>
    </row>
    <row r="62" spans="1:10" x14ac:dyDescent="0.25">
      <c r="A62" s="327"/>
      <c r="B62" s="327"/>
      <c r="C62" s="327"/>
      <c r="D62" s="327"/>
      <c r="E62" s="327"/>
      <c r="G62" s="325" t="s">
        <v>368</v>
      </c>
      <c r="H62" s="325" t="s">
        <v>484</v>
      </c>
      <c r="I62" s="325" t="s">
        <v>485</v>
      </c>
      <c r="J62" s="326">
        <v>4544</v>
      </c>
    </row>
    <row r="63" spans="1:10" x14ac:dyDescent="0.25">
      <c r="A63" s="327"/>
      <c r="B63" s="327"/>
      <c r="C63" s="327"/>
      <c r="D63" s="327"/>
      <c r="E63" s="327"/>
      <c r="G63" s="325" t="s">
        <v>368</v>
      </c>
      <c r="H63" s="325" t="s">
        <v>486</v>
      </c>
      <c r="I63" s="325" t="s">
        <v>487</v>
      </c>
      <c r="J63" s="326">
        <v>4526</v>
      </c>
    </row>
    <row r="64" spans="1:10" x14ac:dyDescent="0.25">
      <c r="A64" s="327"/>
      <c r="B64" s="327"/>
      <c r="C64" s="327"/>
      <c r="D64" s="327"/>
      <c r="E64" s="327"/>
      <c r="G64" s="325" t="s">
        <v>368</v>
      </c>
      <c r="H64" s="325" t="s">
        <v>488</v>
      </c>
      <c r="I64" s="325" t="s">
        <v>489</v>
      </c>
      <c r="J64" s="326">
        <v>4498</v>
      </c>
    </row>
    <row r="65" spans="1:10" x14ac:dyDescent="0.25">
      <c r="A65" s="327"/>
      <c r="B65" s="327"/>
      <c r="C65" s="327"/>
      <c r="D65" s="327"/>
      <c r="E65" s="327"/>
      <c r="G65" s="325" t="s">
        <v>368</v>
      </c>
      <c r="H65" s="325" t="s">
        <v>490</v>
      </c>
      <c r="I65" s="325" t="s">
        <v>491</v>
      </c>
      <c r="J65" s="326">
        <v>4476</v>
      </c>
    </row>
    <row r="66" spans="1:10" x14ac:dyDescent="0.25">
      <c r="A66" s="327"/>
      <c r="B66" s="327"/>
      <c r="C66" s="327"/>
      <c r="D66" s="327"/>
      <c r="E66" s="327"/>
      <c r="G66" s="325" t="s">
        <v>368</v>
      </c>
      <c r="H66" s="325" t="s">
        <v>492</v>
      </c>
      <c r="I66" s="325" t="s">
        <v>493</v>
      </c>
      <c r="J66" s="326">
        <v>4400</v>
      </c>
    </row>
    <row r="67" spans="1:10" x14ac:dyDescent="0.25">
      <c r="A67" s="327"/>
      <c r="B67" s="327"/>
      <c r="C67" s="327"/>
      <c r="D67" s="327"/>
      <c r="E67" s="327"/>
      <c r="G67" s="325" t="s">
        <v>368</v>
      </c>
      <c r="H67" s="325" t="s">
        <v>494</v>
      </c>
      <c r="I67" s="325" t="s">
        <v>495</v>
      </c>
      <c r="J67" s="326">
        <v>4345</v>
      </c>
    </row>
    <row r="68" spans="1:10" x14ac:dyDescent="0.25">
      <c r="G68" s="325" t="s">
        <v>368</v>
      </c>
      <c r="H68" s="325" t="s">
        <v>496</v>
      </c>
      <c r="I68" s="325" t="s">
        <v>497</v>
      </c>
      <c r="J68" s="326">
        <v>4343</v>
      </c>
    </row>
    <row r="69" spans="1:10" x14ac:dyDescent="0.25">
      <c r="G69" s="325" t="s">
        <v>368</v>
      </c>
      <c r="H69" s="325" t="s">
        <v>498</v>
      </c>
      <c r="I69" s="325" t="s">
        <v>499</v>
      </c>
      <c r="J69" s="326">
        <v>4322</v>
      </c>
    </row>
    <row r="70" spans="1:10" x14ac:dyDescent="0.25">
      <c r="G70" s="325" t="s">
        <v>368</v>
      </c>
      <c r="H70" s="325" t="s">
        <v>500</v>
      </c>
      <c r="I70" s="325" t="s">
        <v>501</v>
      </c>
      <c r="J70" s="326">
        <v>4318</v>
      </c>
    </row>
    <row r="71" spans="1:10" x14ac:dyDescent="0.25">
      <c r="G71" s="325" t="s">
        <v>368</v>
      </c>
      <c r="H71" s="325" t="s">
        <v>502</v>
      </c>
      <c r="I71" s="325" t="s">
        <v>503</v>
      </c>
      <c r="J71" s="326">
        <v>4275</v>
      </c>
    </row>
    <row r="72" spans="1:10" x14ac:dyDescent="0.25">
      <c r="G72" s="325" t="s">
        <v>368</v>
      </c>
      <c r="H72" s="325" t="s">
        <v>504</v>
      </c>
      <c r="I72" s="325" t="s">
        <v>505</v>
      </c>
      <c r="J72" s="326">
        <v>4235</v>
      </c>
    </row>
    <row r="73" spans="1:10" x14ac:dyDescent="0.25">
      <c r="G73" s="325" t="s">
        <v>368</v>
      </c>
      <c r="H73" s="325" t="s">
        <v>506</v>
      </c>
      <c r="I73" s="325" t="s">
        <v>507</v>
      </c>
      <c r="J73" s="326">
        <v>4224</v>
      </c>
    </row>
    <row r="74" spans="1:10" x14ac:dyDescent="0.25">
      <c r="G74" s="325" t="s">
        <v>368</v>
      </c>
      <c r="H74" s="325" t="s">
        <v>508</v>
      </c>
      <c r="I74" s="325" t="s">
        <v>509</v>
      </c>
      <c r="J74" s="326">
        <v>4200</v>
      </c>
    </row>
    <row r="75" spans="1:10" x14ac:dyDescent="0.25">
      <c r="G75" s="325" t="s">
        <v>368</v>
      </c>
      <c r="H75" s="325" t="s">
        <v>510</v>
      </c>
      <c r="I75" s="325" t="s">
        <v>511</v>
      </c>
      <c r="J75" s="326">
        <v>4199</v>
      </c>
    </row>
    <row r="76" spans="1:10" x14ac:dyDescent="0.25">
      <c r="G76" s="325" t="s">
        <v>368</v>
      </c>
      <c r="H76" s="325" t="s">
        <v>512</v>
      </c>
      <c r="I76" s="325" t="s">
        <v>513</v>
      </c>
      <c r="J76" s="326">
        <v>4193</v>
      </c>
    </row>
    <row r="77" spans="1:10" x14ac:dyDescent="0.25">
      <c r="G77" s="325" t="s">
        <v>368</v>
      </c>
      <c r="H77" s="325" t="s">
        <v>514</v>
      </c>
      <c r="I77" s="325" t="s">
        <v>515</v>
      </c>
      <c r="J77" s="326">
        <v>4142</v>
      </c>
    </row>
    <row r="78" spans="1:10" x14ac:dyDescent="0.25">
      <c r="G78" s="325" t="s">
        <v>368</v>
      </c>
      <c r="H78" s="325" t="s">
        <v>516</v>
      </c>
      <c r="I78" s="325" t="s">
        <v>517</v>
      </c>
      <c r="J78" s="326">
        <v>4123</v>
      </c>
    </row>
    <row r="79" spans="1:10" x14ac:dyDescent="0.25">
      <c r="G79" s="325" t="s">
        <v>368</v>
      </c>
      <c r="H79" s="325" t="s">
        <v>518</v>
      </c>
      <c r="I79" s="325" t="s">
        <v>519</v>
      </c>
      <c r="J79" s="326">
        <v>4114</v>
      </c>
    </row>
    <row r="80" spans="1:10" x14ac:dyDescent="0.25">
      <c r="G80" s="325" t="s">
        <v>368</v>
      </c>
      <c r="H80" s="325" t="s">
        <v>520</v>
      </c>
      <c r="I80" s="325" t="s">
        <v>521</v>
      </c>
      <c r="J80" s="326">
        <v>4107</v>
      </c>
    </row>
    <row r="81" spans="7:10" x14ac:dyDescent="0.25">
      <c r="G81" s="325" t="s">
        <v>368</v>
      </c>
      <c r="H81" s="325" t="s">
        <v>522</v>
      </c>
      <c r="I81" s="325" t="s">
        <v>523</v>
      </c>
      <c r="J81" s="326">
        <v>4100</v>
      </c>
    </row>
    <row r="82" spans="7:10" x14ac:dyDescent="0.25">
      <c r="G82" s="325" t="s">
        <v>368</v>
      </c>
      <c r="H82" s="325" t="s">
        <v>524</v>
      </c>
      <c r="I82" s="325" t="s">
        <v>525</v>
      </c>
      <c r="J82" s="326">
        <v>4085</v>
      </c>
    </row>
    <row r="83" spans="7:10" x14ac:dyDescent="0.25">
      <c r="G83" s="325" t="s">
        <v>368</v>
      </c>
      <c r="H83" s="325" t="s">
        <v>526</v>
      </c>
      <c r="I83" s="325" t="s">
        <v>527</v>
      </c>
      <c r="J83" s="326">
        <v>4076</v>
      </c>
    </row>
    <row r="84" spans="7:10" x14ac:dyDescent="0.25">
      <c r="G84" s="325" t="s">
        <v>368</v>
      </c>
      <c r="H84" s="325" t="s">
        <v>528</v>
      </c>
      <c r="I84" s="325" t="s">
        <v>529</v>
      </c>
      <c r="J84" s="326">
        <v>4074</v>
      </c>
    </row>
    <row r="85" spans="7:10" x14ac:dyDescent="0.25">
      <c r="G85" s="325" t="s">
        <v>368</v>
      </c>
      <c r="H85" s="325" t="s">
        <v>530</v>
      </c>
      <c r="I85" s="325" t="s">
        <v>531</v>
      </c>
      <c r="J85" s="326">
        <v>4032</v>
      </c>
    </row>
    <row r="86" spans="7:10" x14ac:dyDescent="0.25">
      <c r="G86" s="325" t="s">
        <v>368</v>
      </c>
      <c r="H86" s="325" t="s">
        <v>532</v>
      </c>
      <c r="I86" s="325" t="s">
        <v>533</v>
      </c>
      <c r="J86" s="326">
        <v>4008</v>
      </c>
    </row>
    <row r="87" spans="7:10" x14ac:dyDescent="0.25">
      <c r="G87" s="325" t="s">
        <v>368</v>
      </c>
      <c r="H87" s="325" t="s">
        <v>534</v>
      </c>
      <c r="I87" s="325" t="s">
        <v>535</v>
      </c>
      <c r="J87" s="326">
        <v>4000</v>
      </c>
    </row>
    <row r="88" spans="7:10" x14ac:dyDescent="0.25">
      <c r="G88" s="325" t="s">
        <v>368</v>
      </c>
      <c r="H88" s="325" t="s">
        <v>536</v>
      </c>
      <c r="I88" s="325" t="s">
        <v>537</v>
      </c>
      <c r="J88" s="326">
        <v>4000</v>
      </c>
    </row>
    <row r="89" spans="7:10" x14ac:dyDescent="0.25">
      <c r="G89" s="325" t="s">
        <v>368</v>
      </c>
      <c r="H89" s="325" t="s">
        <v>538</v>
      </c>
      <c r="I89" s="325" t="s">
        <v>539</v>
      </c>
      <c r="J89" s="326">
        <v>4000</v>
      </c>
    </row>
    <row r="90" spans="7:10" x14ac:dyDescent="0.25">
      <c r="G90" s="325" t="s">
        <v>368</v>
      </c>
      <c r="H90" s="325" t="s">
        <v>540</v>
      </c>
      <c r="I90" s="325" t="s">
        <v>541</v>
      </c>
      <c r="J90" s="326">
        <v>4000</v>
      </c>
    </row>
    <row r="91" spans="7:10" ht="30" x14ac:dyDescent="0.25">
      <c r="G91" s="325" t="s">
        <v>368</v>
      </c>
      <c r="H91" s="325" t="s">
        <v>542</v>
      </c>
      <c r="I91" s="325" t="s">
        <v>543</v>
      </c>
      <c r="J91" s="326">
        <v>3999</v>
      </c>
    </row>
    <row r="92" spans="7:10" x14ac:dyDescent="0.25">
      <c r="G92" s="325" t="s">
        <v>368</v>
      </c>
      <c r="H92" s="325" t="s">
        <v>544</v>
      </c>
      <c r="I92" s="325" t="s">
        <v>545</v>
      </c>
      <c r="J92" s="326">
        <v>3960</v>
      </c>
    </row>
    <row r="93" spans="7:10" x14ac:dyDescent="0.25">
      <c r="G93" s="325" t="s">
        <v>368</v>
      </c>
      <c r="H93" s="325" t="s">
        <v>546</v>
      </c>
      <c r="I93" s="325" t="s">
        <v>547</v>
      </c>
      <c r="J93" s="326">
        <v>3960</v>
      </c>
    </row>
    <row r="94" spans="7:10" x14ac:dyDescent="0.25">
      <c r="G94" s="325" t="s">
        <v>368</v>
      </c>
      <c r="H94" s="325" t="s">
        <v>548</v>
      </c>
      <c r="I94" s="325" t="s">
        <v>549</v>
      </c>
      <c r="J94" s="326">
        <v>3910</v>
      </c>
    </row>
    <row r="95" spans="7:10" x14ac:dyDescent="0.25">
      <c r="G95" s="325" t="s">
        <v>368</v>
      </c>
      <c r="H95" s="325" t="s">
        <v>550</v>
      </c>
      <c r="I95" s="325" t="s">
        <v>551</v>
      </c>
      <c r="J95" s="326">
        <v>3900</v>
      </c>
    </row>
    <row r="96" spans="7:10" x14ac:dyDescent="0.25">
      <c r="G96" s="325" t="s">
        <v>368</v>
      </c>
      <c r="H96" s="325" t="s">
        <v>552</v>
      </c>
      <c r="I96" s="325" t="s">
        <v>553</v>
      </c>
      <c r="J96" s="326">
        <v>3900</v>
      </c>
    </row>
    <row r="97" spans="7:10" x14ac:dyDescent="0.25">
      <c r="G97" s="325" t="s">
        <v>368</v>
      </c>
      <c r="H97" s="325" t="s">
        <v>554</v>
      </c>
      <c r="I97" s="325" t="s">
        <v>555</v>
      </c>
      <c r="J97" s="326">
        <v>3888</v>
      </c>
    </row>
    <row r="98" spans="7:10" x14ac:dyDescent="0.25">
      <c r="G98" s="325" t="s">
        <v>368</v>
      </c>
      <c r="H98" s="325" t="s">
        <v>556</v>
      </c>
      <c r="I98" s="325" t="s">
        <v>557</v>
      </c>
      <c r="J98" s="326">
        <v>3872</v>
      </c>
    </row>
    <row r="99" spans="7:10" x14ac:dyDescent="0.25">
      <c r="G99" s="325" t="s">
        <v>368</v>
      </c>
      <c r="H99" s="325" t="s">
        <v>558</v>
      </c>
      <c r="I99" s="325" t="s">
        <v>559</v>
      </c>
      <c r="J99" s="326">
        <v>3870</v>
      </c>
    </row>
    <row r="100" spans="7:10" x14ac:dyDescent="0.25">
      <c r="G100" s="325" t="s">
        <v>368</v>
      </c>
      <c r="H100" s="325" t="s">
        <v>560</v>
      </c>
      <c r="I100" s="325" t="s">
        <v>561</v>
      </c>
      <c r="J100" s="326">
        <v>3835</v>
      </c>
    </row>
    <row r="101" spans="7:10" x14ac:dyDescent="0.25">
      <c r="G101" s="325" t="s">
        <v>368</v>
      </c>
      <c r="H101" s="325" t="s">
        <v>562</v>
      </c>
      <c r="I101" s="325" t="s">
        <v>563</v>
      </c>
      <c r="J101" s="326">
        <v>3830</v>
      </c>
    </row>
    <row r="102" spans="7:10" x14ac:dyDescent="0.25">
      <c r="G102" s="325" t="s">
        <v>368</v>
      </c>
      <c r="H102" s="325" t="s">
        <v>564</v>
      </c>
      <c r="I102" s="325" t="s">
        <v>565</v>
      </c>
      <c r="J102" s="326">
        <v>3800</v>
      </c>
    </row>
    <row r="103" spans="7:10" x14ac:dyDescent="0.25">
      <c r="G103" s="325" t="s">
        <v>368</v>
      </c>
      <c r="H103" s="325" t="s">
        <v>566</v>
      </c>
      <c r="I103" s="325" t="s">
        <v>567</v>
      </c>
      <c r="J103" s="326">
        <v>3800</v>
      </c>
    </row>
    <row r="104" spans="7:10" x14ac:dyDescent="0.25">
      <c r="G104" s="325" t="s">
        <v>368</v>
      </c>
      <c r="H104" s="325" t="s">
        <v>568</v>
      </c>
      <c r="I104" s="325" t="s">
        <v>569</v>
      </c>
      <c r="J104" s="326">
        <v>3788</v>
      </c>
    </row>
    <row r="105" spans="7:10" x14ac:dyDescent="0.25">
      <c r="G105" s="325" t="s">
        <v>368</v>
      </c>
      <c r="H105" s="325" t="s">
        <v>570</v>
      </c>
      <c r="I105" s="325" t="s">
        <v>571</v>
      </c>
      <c r="J105" s="326">
        <v>3784</v>
      </c>
    </row>
    <row r="106" spans="7:10" x14ac:dyDescent="0.25">
      <c r="G106" s="325" t="s">
        <v>368</v>
      </c>
      <c r="H106" s="325" t="s">
        <v>572</v>
      </c>
      <c r="I106" s="325" t="s">
        <v>573</v>
      </c>
      <c r="J106" s="326">
        <v>3750</v>
      </c>
    </row>
    <row r="107" spans="7:10" x14ac:dyDescent="0.25">
      <c r="G107" s="325" t="s">
        <v>368</v>
      </c>
      <c r="H107" s="325" t="s">
        <v>574</v>
      </c>
      <c r="I107" s="325" t="s">
        <v>575</v>
      </c>
      <c r="J107" s="326">
        <v>3748</v>
      </c>
    </row>
    <row r="108" spans="7:10" x14ac:dyDescent="0.25">
      <c r="G108" s="325" t="s">
        <v>368</v>
      </c>
      <c r="H108" s="325" t="s">
        <v>576</v>
      </c>
      <c r="I108" s="325" t="s">
        <v>577</v>
      </c>
      <c r="J108" s="326">
        <v>3700</v>
      </c>
    </row>
    <row r="109" spans="7:10" x14ac:dyDescent="0.25">
      <c r="G109" s="325" t="s">
        <v>368</v>
      </c>
      <c r="H109" s="325" t="s">
        <v>578</v>
      </c>
      <c r="I109" s="325" t="s">
        <v>579</v>
      </c>
      <c r="J109" s="326">
        <v>3661</v>
      </c>
    </row>
    <row r="110" spans="7:10" x14ac:dyDescent="0.25">
      <c r="G110" s="325" t="s">
        <v>368</v>
      </c>
      <c r="H110" s="325" t="s">
        <v>580</v>
      </c>
      <c r="I110" s="325" t="s">
        <v>581</v>
      </c>
      <c r="J110" s="326">
        <v>3647</v>
      </c>
    </row>
    <row r="111" spans="7:10" x14ac:dyDescent="0.25">
      <c r="G111" s="325" t="s">
        <v>368</v>
      </c>
      <c r="H111" s="325" t="s">
        <v>582</v>
      </c>
      <c r="I111" s="325" t="s">
        <v>583</v>
      </c>
      <c r="J111" s="326">
        <v>3640</v>
      </c>
    </row>
    <row r="112" spans="7:10" ht="30" x14ac:dyDescent="0.25">
      <c r="G112" s="325" t="s">
        <v>368</v>
      </c>
      <c r="H112" s="325" t="s">
        <v>584</v>
      </c>
      <c r="I112" s="325" t="s">
        <v>585</v>
      </c>
      <c r="J112" s="326">
        <v>3636</v>
      </c>
    </row>
    <row r="113" spans="7:11" x14ac:dyDescent="0.25">
      <c r="G113" s="325" t="s">
        <v>368</v>
      </c>
      <c r="H113" s="325" t="s">
        <v>586</v>
      </c>
      <c r="I113" s="325" t="s">
        <v>587</v>
      </c>
      <c r="J113" s="326">
        <v>3625</v>
      </c>
    </row>
    <row r="114" spans="7:11" x14ac:dyDescent="0.25">
      <c r="G114" s="325" t="s">
        <v>368</v>
      </c>
      <c r="H114" s="325" t="s">
        <v>588</v>
      </c>
      <c r="I114" s="325" t="s">
        <v>589</v>
      </c>
      <c r="J114" s="326">
        <v>3600</v>
      </c>
    </row>
    <row r="115" spans="7:11" x14ac:dyDescent="0.25">
      <c r="G115" s="325" t="s">
        <v>368</v>
      </c>
      <c r="H115" s="325" t="s">
        <v>590</v>
      </c>
      <c r="I115" s="325" t="s">
        <v>591</v>
      </c>
      <c r="J115" s="326">
        <v>3585</v>
      </c>
    </row>
    <row r="116" spans="7:11" x14ac:dyDescent="0.25">
      <c r="G116" s="325" t="s">
        <v>368</v>
      </c>
      <c r="H116" s="325" t="s">
        <v>592</v>
      </c>
      <c r="I116" s="325" t="s">
        <v>593</v>
      </c>
      <c r="J116" s="326">
        <v>3581</v>
      </c>
    </row>
    <row r="117" spans="7:11" x14ac:dyDescent="0.25">
      <c r="G117" s="325" t="s">
        <v>368</v>
      </c>
      <c r="H117" s="325" t="s">
        <v>594</v>
      </c>
      <c r="I117" s="325" t="s">
        <v>595</v>
      </c>
      <c r="J117" s="326">
        <v>3545</v>
      </c>
    </row>
    <row r="118" spans="7:11" x14ac:dyDescent="0.25">
      <c r="G118" s="325" t="s">
        <v>368</v>
      </c>
      <c r="H118" s="325" t="s">
        <v>596</v>
      </c>
      <c r="I118" s="325" t="s">
        <v>597</v>
      </c>
      <c r="J118" s="326">
        <v>3537</v>
      </c>
    </row>
    <row r="119" spans="7:11" x14ac:dyDescent="0.25">
      <c r="G119" s="325" t="s">
        <v>368</v>
      </c>
      <c r="H119" s="325" t="s">
        <v>598</v>
      </c>
      <c r="I119" s="325" t="s">
        <v>447</v>
      </c>
      <c r="J119" s="326">
        <v>3512</v>
      </c>
    </row>
    <row r="120" spans="7:11" x14ac:dyDescent="0.25">
      <c r="G120" s="325" t="s">
        <v>368</v>
      </c>
      <c r="H120" s="325" t="s">
        <v>599</v>
      </c>
      <c r="I120" s="325" t="s">
        <v>600</v>
      </c>
      <c r="J120" s="326">
        <v>3501</v>
      </c>
    </row>
    <row r="121" spans="7:11" ht="30" x14ac:dyDescent="0.25">
      <c r="G121" s="325" t="s">
        <v>368</v>
      </c>
      <c r="H121" s="325" t="s">
        <v>601</v>
      </c>
      <c r="I121" s="325" t="s">
        <v>602</v>
      </c>
      <c r="J121" s="326">
        <v>3500</v>
      </c>
    </row>
    <row r="122" spans="7:11" x14ac:dyDescent="0.25">
      <c r="G122" s="325" t="s">
        <v>368</v>
      </c>
      <c r="H122" s="325" t="s">
        <v>603</v>
      </c>
      <c r="I122" s="325" t="s">
        <v>604</v>
      </c>
      <c r="J122" s="326">
        <v>3500</v>
      </c>
    </row>
    <row r="123" spans="7:11" ht="15.75" x14ac:dyDescent="0.25">
      <c r="G123" s="325" t="s">
        <v>368</v>
      </c>
      <c r="H123" s="330" t="s">
        <v>605</v>
      </c>
      <c r="I123" s="330" t="s">
        <v>606</v>
      </c>
      <c r="J123" s="331">
        <v>3500</v>
      </c>
      <c r="K123" s="331">
        <v>3500</v>
      </c>
    </row>
    <row r="124" spans="7:11" ht="15.75" x14ac:dyDescent="0.25">
      <c r="G124" s="325" t="s">
        <v>368</v>
      </c>
      <c r="H124" s="330" t="s">
        <v>607</v>
      </c>
      <c r="I124" s="330" t="s">
        <v>608</v>
      </c>
      <c r="J124" s="331">
        <v>3500</v>
      </c>
      <c r="K124" s="331">
        <v>3500</v>
      </c>
    </row>
    <row r="125" spans="7:11" x14ac:dyDescent="0.25">
      <c r="G125" s="325" t="s">
        <v>368</v>
      </c>
      <c r="H125" s="325" t="s">
        <v>609</v>
      </c>
      <c r="I125" s="325" t="s">
        <v>610</v>
      </c>
      <c r="J125" s="326">
        <v>3500</v>
      </c>
    </row>
    <row r="126" spans="7:11" x14ac:dyDescent="0.25">
      <c r="G126" s="325" t="s">
        <v>368</v>
      </c>
      <c r="H126" s="325" t="s">
        <v>611</v>
      </c>
      <c r="I126" s="325" t="s">
        <v>612</v>
      </c>
      <c r="J126" s="326">
        <v>3500</v>
      </c>
    </row>
    <row r="127" spans="7:11" x14ac:dyDescent="0.25">
      <c r="G127" s="325" t="s">
        <v>368</v>
      </c>
      <c r="H127" s="325" t="s">
        <v>613</v>
      </c>
      <c r="I127" s="325" t="s">
        <v>614</v>
      </c>
      <c r="J127" s="326">
        <v>3458</v>
      </c>
    </row>
    <row r="128" spans="7:11" x14ac:dyDescent="0.25">
      <c r="G128" s="325" t="s">
        <v>368</v>
      </c>
      <c r="H128" s="325" t="s">
        <v>615</v>
      </c>
      <c r="I128" s="325" t="s">
        <v>616</v>
      </c>
      <c r="J128" s="326">
        <v>3335</v>
      </c>
    </row>
    <row r="129" spans="7:10" x14ac:dyDescent="0.25">
      <c r="G129" s="325" t="s">
        <v>368</v>
      </c>
      <c r="H129" s="325" t="s">
        <v>617</v>
      </c>
      <c r="I129" s="325" t="s">
        <v>618</v>
      </c>
      <c r="J129" s="326">
        <v>3335</v>
      </c>
    </row>
    <row r="130" spans="7:10" x14ac:dyDescent="0.25">
      <c r="G130" s="325" t="s">
        <v>368</v>
      </c>
      <c r="H130" s="325" t="s">
        <v>619</v>
      </c>
      <c r="I130" s="325" t="s">
        <v>620</v>
      </c>
      <c r="J130" s="326">
        <v>3303</v>
      </c>
    </row>
    <row r="131" spans="7:10" x14ac:dyDescent="0.25">
      <c r="G131" s="325" t="s">
        <v>368</v>
      </c>
      <c r="H131" s="325" t="s">
        <v>621</v>
      </c>
      <c r="I131" s="325" t="s">
        <v>622</v>
      </c>
      <c r="J131" s="326">
        <v>3220</v>
      </c>
    </row>
    <row r="132" spans="7:10" x14ac:dyDescent="0.25">
      <c r="G132" s="325" t="s">
        <v>368</v>
      </c>
      <c r="H132" s="325" t="s">
        <v>623</v>
      </c>
      <c r="I132" s="325" t="s">
        <v>624</v>
      </c>
      <c r="J132" s="326">
        <v>3203</v>
      </c>
    </row>
    <row r="133" spans="7:10" x14ac:dyDescent="0.25">
      <c r="G133" s="325" t="s">
        <v>368</v>
      </c>
      <c r="H133" s="325" t="s">
        <v>625</v>
      </c>
      <c r="I133" s="325" t="s">
        <v>626</v>
      </c>
      <c r="J133" s="326">
        <v>3199</v>
      </c>
    </row>
    <row r="134" spans="7:10" x14ac:dyDescent="0.25">
      <c r="G134" s="325" t="s">
        <v>368</v>
      </c>
      <c r="H134" s="325" t="s">
        <v>627</v>
      </c>
      <c r="I134" s="325" t="s">
        <v>628</v>
      </c>
      <c r="J134" s="326">
        <v>3198</v>
      </c>
    </row>
    <row r="135" spans="7:10" x14ac:dyDescent="0.25">
      <c r="G135" s="325" t="s">
        <v>368</v>
      </c>
      <c r="H135" s="325" t="s">
        <v>629</v>
      </c>
      <c r="I135" s="325" t="s">
        <v>630</v>
      </c>
      <c r="J135" s="326">
        <v>3169</v>
      </c>
    </row>
    <row r="136" spans="7:10" x14ac:dyDescent="0.25">
      <c r="G136" s="325" t="s">
        <v>368</v>
      </c>
      <c r="H136" s="325" t="s">
        <v>631</v>
      </c>
      <c r="I136" s="325" t="s">
        <v>632</v>
      </c>
      <c r="J136" s="326">
        <v>3162</v>
      </c>
    </row>
    <row r="137" spans="7:10" x14ac:dyDescent="0.25">
      <c r="G137" s="325" t="s">
        <v>368</v>
      </c>
      <c r="H137" s="325" t="s">
        <v>633</v>
      </c>
      <c r="I137" s="325" t="s">
        <v>634</v>
      </c>
      <c r="J137" s="326">
        <v>3144</v>
      </c>
    </row>
    <row r="138" spans="7:10" x14ac:dyDescent="0.25">
      <c r="G138" s="325" t="s">
        <v>368</v>
      </c>
      <c r="H138" s="325" t="s">
        <v>635</v>
      </c>
      <c r="I138" s="325" t="s">
        <v>636</v>
      </c>
      <c r="J138" s="326">
        <v>3134</v>
      </c>
    </row>
    <row r="139" spans="7:10" x14ac:dyDescent="0.25">
      <c r="G139" s="325" t="s">
        <v>368</v>
      </c>
      <c r="H139" s="325" t="s">
        <v>637</v>
      </c>
      <c r="I139" s="325" t="s">
        <v>638</v>
      </c>
      <c r="J139" s="326">
        <v>3125</v>
      </c>
    </row>
    <row r="140" spans="7:10" x14ac:dyDescent="0.25">
      <c r="G140" s="325" t="s">
        <v>368</v>
      </c>
      <c r="H140" s="325" t="s">
        <v>639</v>
      </c>
      <c r="I140" s="325" t="s">
        <v>640</v>
      </c>
      <c r="J140" s="326">
        <v>3109</v>
      </c>
    </row>
    <row r="141" spans="7:10" x14ac:dyDescent="0.25">
      <c r="G141" s="325" t="s">
        <v>368</v>
      </c>
      <c r="H141" s="325" t="s">
        <v>641</v>
      </c>
      <c r="I141" s="325" t="s">
        <v>642</v>
      </c>
      <c r="J141" s="326">
        <v>3099</v>
      </c>
    </row>
    <row r="142" spans="7:10" x14ac:dyDescent="0.25">
      <c r="G142" s="325" t="s">
        <v>368</v>
      </c>
      <c r="H142" s="325" t="s">
        <v>643</v>
      </c>
      <c r="I142" s="325" t="s">
        <v>644</v>
      </c>
      <c r="J142" s="326">
        <v>3099</v>
      </c>
    </row>
    <row r="143" spans="7:10" x14ac:dyDescent="0.25">
      <c r="G143" s="325" t="s">
        <v>368</v>
      </c>
      <c r="H143" s="325" t="s">
        <v>645</v>
      </c>
      <c r="I143" s="325" t="s">
        <v>646</v>
      </c>
      <c r="J143" s="326">
        <v>3075</v>
      </c>
    </row>
    <row r="144" spans="7:10" x14ac:dyDescent="0.25">
      <c r="G144" s="325" t="s">
        <v>368</v>
      </c>
      <c r="H144" s="325" t="s">
        <v>647</v>
      </c>
      <c r="I144" s="325" t="s">
        <v>648</v>
      </c>
      <c r="J144" s="326">
        <v>3035</v>
      </c>
    </row>
    <row r="145" spans="7:10" x14ac:dyDescent="0.25">
      <c r="G145" s="325" t="s">
        <v>368</v>
      </c>
      <c r="H145" s="325" t="s">
        <v>649</v>
      </c>
      <c r="I145" s="325" t="s">
        <v>650</v>
      </c>
      <c r="J145" s="326">
        <v>3035</v>
      </c>
    </row>
    <row r="146" spans="7:10" x14ac:dyDescent="0.25">
      <c r="G146" s="325" t="s">
        <v>368</v>
      </c>
      <c r="H146" s="325" t="s">
        <v>651</v>
      </c>
      <c r="I146" s="325" t="s">
        <v>652</v>
      </c>
      <c r="J146" s="326">
        <v>3000</v>
      </c>
    </row>
    <row r="147" spans="7:10" x14ac:dyDescent="0.25">
      <c r="G147" s="325" t="s">
        <v>368</v>
      </c>
      <c r="H147" s="325" t="s">
        <v>653</v>
      </c>
      <c r="I147" s="325" t="s">
        <v>654</v>
      </c>
      <c r="J147" s="326">
        <v>3000</v>
      </c>
    </row>
    <row r="148" spans="7:10" x14ac:dyDescent="0.25">
      <c r="G148" s="325" t="s">
        <v>368</v>
      </c>
      <c r="H148" s="325" t="s">
        <v>655</v>
      </c>
      <c r="I148" s="325" t="s">
        <v>656</v>
      </c>
      <c r="J148" s="326">
        <v>3000</v>
      </c>
    </row>
    <row r="149" spans="7:10" x14ac:dyDescent="0.25">
      <c r="G149" s="325" t="s">
        <v>368</v>
      </c>
      <c r="H149" s="325" t="s">
        <v>657</v>
      </c>
      <c r="I149" s="325" t="s">
        <v>658</v>
      </c>
      <c r="J149" s="326">
        <v>2989</v>
      </c>
    </row>
    <row r="150" spans="7:10" x14ac:dyDescent="0.25">
      <c r="G150" s="325" t="s">
        <v>368</v>
      </c>
      <c r="H150" s="325" t="s">
        <v>659</v>
      </c>
      <c r="I150" s="325" t="s">
        <v>660</v>
      </c>
      <c r="J150" s="326">
        <v>2958</v>
      </c>
    </row>
    <row r="151" spans="7:10" x14ac:dyDescent="0.25">
      <c r="G151" s="325" t="s">
        <v>368</v>
      </c>
      <c r="H151" s="325" t="s">
        <v>661</v>
      </c>
      <c r="I151" s="325" t="s">
        <v>662</v>
      </c>
      <c r="J151" s="326">
        <v>2848</v>
      </c>
    </row>
    <row r="152" spans="7:10" x14ac:dyDescent="0.25">
      <c r="G152" s="325" t="s">
        <v>368</v>
      </c>
      <c r="H152" s="325" t="s">
        <v>663</v>
      </c>
      <c r="I152" s="325" t="s">
        <v>664</v>
      </c>
      <c r="J152" s="326">
        <v>2819</v>
      </c>
    </row>
    <row r="153" spans="7:10" x14ac:dyDescent="0.25">
      <c r="G153" s="325" t="s">
        <v>368</v>
      </c>
      <c r="H153" s="325" t="s">
        <v>665</v>
      </c>
      <c r="I153" s="325" t="s">
        <v>666</v>
      </c>
      <c r="J153" s="326">
        <v>2800</v>
      </c>
    </row>
    <row r="154" spans="7:10" x14ac:dyDescent="0.25">
      <c r="G154" s="325" t="s">
        <v>368</v>
      </c>
      <c r="H154" s="325" t="s">
        <v>667</v>
      </c>
      <c r="I154" s="325" t="s">
        <v>618</v>
      </c>
      <c r="J154" s="326">
        <v>2794</v>
      </c>
    </row>
    <row r="155" spans="7:10" x14ac:dyDescent="0.25">
      <c r="G155" s="325" t="s">
        <v>368</v>
      </c>
      <c r="H155" s="325" t="s">
        <v>668</v>
      </c>
      <c r="I155" s="325" t="s">
        <v>669</v>
      </c>
      <c r="J155" s="326">
        <v>2788</v>
      </c>
    </row>
    <row r="156" spans="7:10" x14ac:dyDescent="0.25">
      <c r="G156" s="325" t="s">
        <v>368</v>
      </c>
      <c r="H156" s="325" t="s">
        <v>670</v>
      </c>
      <c r="I156" s="325" t="s">
        <v>671</v>
      </c>
      <c r="J156" s="326">
        <v>2785</v>
      </c>
    </row>
    <row r="157" spans="7:10" x14ac:dyDescent="0.25">
      <c r="G157" s="325" t="s">
        <v>368</v>
      </c>
      <c r="H157" s="325" t="s">
        <v>672</v>
      </c>
      <c r="I157" s="325" t="s">
        <v>673</v>
      </c>
      <c r="J157" s="326">
        <v>2785</v>
      </c>
    </row>
    <row r="158" spans="7:10" x14ac:dyDescent="0.25">
      <c r="G158" s="325" t="s">
        <v>368</v>
      </c>
      <c r="H158" s="325" t="s">
        <v>674</v>
      </c>
      <c r="I158" s="325" t="s">
        <v>675</v>
      </c>
      <c r="J158" s="326">
        <v>2784</v>
      </c>
    </row>
    <row r="159" spans="7:10" x14ac:dyDescent="0.25">
      <c r="G159" s="325" t="s">
        <v>368</v>
      </c>
      <c r="H159" s="325" t="s">
        <v>676</v>
      </c>
      <c r="I159" s="325" t="s">
        <v>677</v>
      </c>
      <c r="J159" s="326">
        <v>2762</v>
      </c>
    </row>
    <row r="160" spans="7:10" x14ac:dyDescent="0.25">
      <c r="G160" s="325" t="s">
        <v>368</v>
      </c>
      <c r="H160" s="325" t="s">
        <v>678</v>
      </c>
      <c r="I160" s="325" t="s">
        <v>679</v>
      </c>
      <c r="J160" s="326">
        <v>2749</v>
      </c>
    </row>
    <row r="161" spans="7:10" x14ac:dyDescent="0.25">
      <c r="G161" s="325" t="s">
        <v>368</v>
      </c>
      <c r="H161" s="325" t="s">
        <v>680</v>
      </c>
      <c r="I161" s="325" t="s">
        <v>681</v>
      </c>
      <c r="J161" s="326">
        <v>2729</v>
      </c>
    </row>
    <row r="162" spans="7:10" x14ac:dyDescent="0.25">
      <c r="G162" s="325" t="s">
        <v>368</v>
      </c>
      <c r="H162" s="325" t="s">
        <v>682</v>
      </c>
      <c r="I162" s="325" t="s">
        <v>683</v>
      </c>
      <c r="J162" s="326">
        <v>2721</v>
      </c>
    </row>
    <row r="163" spans="7:10" ht="30" x14ac:dyDescent="0.25">
      <c r="G163" s="325" t="s">
        <v>368</v>
      </c>
      <c r="H163" s="325" t="s">
        <v>684</v>
      </c>
      <c r="I163" s="325" t="s">
        <v>685</v>
      </c>
      <c r="J163" s="326">
        <v>2693</v>
      </c>
    </row>
    <row r="164" spans="7:10" x14ac:dyDescent="0.25">
      <c r="G164" s="325" t="s">
        <v>368</v>
      </c>
      <c r="H164" s="325" t="s">
        <v>686</v>
      </c>
      <c r="I164" s="325" t="s">
        <v>687</v>
      </c>
      <c r="J164" s="326">
        <v>2686</v>
      </c>
    </row>
    <row r="165" spans="7:10" x14ac:dyDescent="0.25">
      <c r="G165" s="325" t="s">
        <v>368</v>
      </c>
      <c r="H165" s="325" t="s">
        <v>688</v>
      </c>
      <c r="I165" s="325" t="s">
        <v>689</v>
      </c>
      <c r="J165" s="326">
        <v>2670</v>
      </c>
    </row>
    <row r="166" spans="7:10" x14ac:dyDescent="0.25">
      <c r="G166" s="325" t="s">
        <v>368</v>
      </c>
      <c r="H166" s="325" t="s">
        <v>690</v>
      </c>
      <c r="I166" s="325" t="s">
        <v>691</v>
      </c>
      <c r="J166" s="326">
        <v>2660</v>
      </c>
    </row>
    <row r="167" spans="7:10" x14ac:dyDescent="0.25">
      <c r="G167" s="325" t="s">
        <v>368</v>
      </c>
      <c r="H167" s="325" t="s">
        <v>692</v>
      </c>
      <c r="I167" s="325" t="s">
        <v>693</v>
      </c>
      <c r="J167" s="326">
        <v>2657</v>
      </c>
    </row>
    <row r="168" spans="7:10" x14ac:dyDescent="0.25">
      <c r="G168" s="325" t="s">
        <v>368</v>
      </c>
      <c r="H168" s="325" t="s">
        <v>694</v>
      </c>
      <c r="I168" s="325" t="s">
        <v>695</v>
      </c>
      <c r="J168" s="326">
        <v>2613</v>
      </c>
    </row>
    <row r="169" spans="7:10" x14ac:dyDescent="0.25">
      <c r="G169" s="325" t="s">
        <v>368</v>
      </c>
      <c r="H169" s="325" t="s">
        <v>696</v>
      </c>
      <c r="I169" s="325" t="s">
        <v>697</v>
      </c>
      <c r="J169" s="326">
        <v>2600</v>
      </c>
    </row>
    <row r="170" spans="7:10" x14ac:dyDescent="0.25">
      <c r="G170" s="325" t="s">
        <v>368</v>
      </c>
      <c r="H170" s="325" t="s">
        <v>698</v>
      </c>
      <c r="I170" s="325" t="s">
        <v>699</v>
      </c>
      <c r="J170" s="326">
        <v>2600</v>
      </c>
    </row>
    <row r="171" spans="7:10" x14ac:dyDescent="0.25">
      <c r="G171" s="325" t="s">
        <v>368</v>
      </c>
      <c r="H171" s="325" t="s">
        <v>700</v>
      </c>
      <c r="I171" s="325" t="s">
        <v>701</v>
      </c>
      <c r="J171" s="326">
        <v>2600</v>
      </c>
    </row>
    <row r="172" spans="7:10" x14ac:dyDescent="0.25">
      <c r="G172" s="325" t="s">
        <v>368</v>
      </c>
      <c r="H172" s="325" t="s">
        <v>702</v>
      </c>
      <c r="I172" s="325" t="s">
        <v>703</v>
      </c>
      <c r="J172" s="326">
        <v>2599</v>
      </c>
    </row>
    <row r="173" spans="7:10" x14ac:dyDescent="0.25">
      <c r="G173" s="325" t="s">
        <v>368</v>
      </c>
      <c r="H173" s="325" t="s">
        <v>704</v>
      </c>
      <c r="I173" s="325" t="s">
        <v>705</v>
      </c>
      <c r="J173" s="326">
        <v>2529</v>
      </c>
    </row>
    <row r="174" spans="7:10" ht="30" x14ac:dyDescent="0.25">
      <c r="G174" s="325" t="s">
        <v>368</v>
      </c>
      <c r="H174" s="325" t="s">
        <v>706</v>
      </c>
      <c r="I174" s="325" t="s">
        <v>707</v>
      </c>
      <c r="J174" s="326">
        <v>2523</v>
      </c>
    </row>
    <row r="175" spans="7:10" x14ac:dyDescent="0.25">
      <c r="G175" s="325" t="s">
        <v>368</v>
      </c>
      <c r="H175" s="325" t="s">
        <v>708</v>
      </c>
      <c r="I175" s="325" t="s">
        <v>709</v>
      </c>
      <c r="J175" s="326">
        <v>2516</v>
      </c>
    </row>
    <row r="176" spans="7:10" x14ac:dyDescent="0.25">
      <c r="G176" s="325" t="s">
        <v>368</v>
      </c>
      <c r="H176" s="325" t="s">
        <v>710</v>
      </c>
      <c r="I176" s="325" t="s">
        <v>711</v>
      </c>
      <c r="J176" s="326">
        <v>2500</v>
      </c>
    </row>
    <row r="177" spans="7:10" x14ac:dyDescent="0.25">
      <c r="G177" s="325" t="s">
        <v>368</v>
      </c>
      <c r="H177" s="325" t="s">
        <v>712</v>
      </c>
      <c r="I177" s="325" t="s">
        <v>713</v>
      </c>
      <c r="J177" s="326">
        <v>2500</v>
      </c>
    </row>
    <row r="178" spans="7:10" x14ac:dyDescent="0.25">
      <c r="G178" s="325" t="s">
        <v>368</v>
      </c>
      <c r="H178" s="325" t="s">
        <v>714</v>
      </c>
      <c r="I178" s="325" t="s">
        <v>715</v>
      </c>
      <c r="J178" s="326">
        <v>2499</v>
      </c>
    </row>
    <row r="179" spans="7:10" x14ac:dyDescent="0.25">
      <c r="G179" s="325" t="s">
        <v>368</v>
      </c>
      <c r="H179" s="325" t="s">
        <v>716</v>
      </c>
      <c r="I179" s="325" t="s">
        <v>717</v>
      </c>
      <c r="J179" s="326">
        <v>2467</v>
      </c>
    </row>
    <row r="180" spans="7:10" x14ac:dyDescent="0.25">
      <c r="G180" s="325" t="s">
        <v>368</v>
      </c>
      <c r="H180" s="325" t="s">
        <v>718</v>
      </c>
      <c r="I180" s="325" t="s">
        <v>719</v>
      </c>
      <c r="J180" s="326">
        <v>2465</v>
      </c>
    </row>
    <row r="181" spans="7:10" x14ac:dyDescent="0.25">
      <c r="G181" s="325" t="s">
        <v>368</v>
      </c>
      <c r="H181" s="325" t="s">
        <v>720</v>
      </c>
      <c r="I181" s="325" t="s">
        <v>721</v>
      </c>
      <c r="J181" s="326">
        <v>2449</v>
      </c>
    </row>
    <row r="182" spans="7:10" ht="30" x14ac:dyDescent="0.25">
      <c r="G182" s="325" t="s">
        <v>368</v>
      </c>
      <c r="H182" s="325" t="s">
        <v>722</v>
      </c>
      <c r="I182" s="325" t="s">
        <v>723</v>
      </c>
      <c r="J182" s="326">
        <v>2431</v>
      </c>
    </row>
    <row r="183" spans="7:10" x14ac:dyDescent="0.25">
      <c r="G183" s="325" t="s">
        <v>368</v>
      </c>
      <c r="H183" s="325" t="s">
        <v>724</v>
      </c>
      <c r="I183" s="325" t="s">
        <v>725</v>
      </c>
      <c r="J183" s="326">
        <v>2419</v>
      </c>
    </row>
    <row r="184" spans="7:10" x14ac:dyDescent="0.25">
      <c r="G184" s="325" t="s">
        <v>368</v>
      </c>
      <c r="H184" s="325" t="s">
        <v>726</v>
      </c>
      <c r="I184" s="325" t="s">
        <v>727</v>
      </c>
      <c r="J184" s="326">
        <v>2417</v>
      </c>
    </row>
    <row r="185" spans="7:10" x14ac:dyDescent="0.25">
      <c r="G185" s="325" t="s">
        <v>368</v>
      </c>
      <c r="H185" s="325" t="s">
        <v>728</v>
      </c>
      <c r="I185" s="325" t="s">
        <v>729</v>
      </c>
      <c r="J185" s="326">
        <v>2406</v>
      </c>
    </row>
    <row r="186" spans="7:10" x14ac:dyDescent="0.25">
      <c r="G186" s="325" t="s">
        <v>368</v>
      </c>
      <c r="H186" s="325" t="s">
        <v>730</v>
      </c>
      <c r="I186" s="325" t="s">
        <v>731</v>
      </c>
      <c r="J186" s="326">
        <v>2405</v>
      </c>
    </row>
    <row r="187" spans="7:10" x14ac:dyDescent="0.25">
      <c r="G187" s="325" t="s">
        <v>368</v>
      </c>
      <c r="H187" s="325" t="s">
        <v>732</v>
      </c>
      <c r="I187" s="325" t="s">
        <v>733</v>
      </c>
      <c r="J187" s="326">
        <v>2395</v>
      </c>
    </row>
    <row r="188" spans="7:10" x14ac:dyDescent="0.25">
      <c r="G188" s="325" t="s">
        <v>368</v>
      </c>
      <c r="H188" s="325" t="s">
        <v>734</v>
      </c>
      <c r="I188" s="325" t="s">
        <v>735</v>
      </c>
      <c r="J188" s="326">
        <v>2349</v>
      </c>
    </row>
    <row r="189" spans="7:10" x14ac:dyDescent="0.25">
      <c r="G189" s="325" t="s">
        <v>368</v>
      </c>
      <c r="H189" s="325" t="s">
        <v>736</v>
      </c>
      <c r="I189" s="325" t="s">
        <v>737</v>
      </c>
      <c r="J189" s="326">
        <v>2345</v>
      </c>
    </row>
    <row r="190" spans="7:10" x14ac:dyDescent="0.25">
      <c r="G190" s="325" t="s">
        <v>368</v>
      </c>
      <c r="H190" s="325" t="s">
        <v>738</v>
      </c>
      <c r="I190" s="325" t="s">
        <v>739</v>
      </c>
      <c r="J190" s="326">
        <v>2342</v>
      </c>
    </row>
    <row r="191" spans="7:10" x14ac:dyDescent="0.25">
      <c r="G191" s="325" t="s">
        <v>368</v>
      </c>
      <c r="H191" s="325" t="s">
        <v>740</v>
      </c>
      <c r="I191" s="325" t="s">
        <v>741</v>
      </c>
      <c r="J191" s="326">
        <v>2341</v>
      </c>
    </row>
    <row r="192" spans="7:10" x14ac:dyDescent="0.25">
      <c r="G192" s="325" t="s">
        <v>368</v>
      </c>
      <c r="H192" s="325" t="s">
        <v>742</v>
      </c>
      <c r="I192" s="325" t="s">
        <v>743</v>
      </c>
      <c r="J192" s="326">
        <v>2337</v>
      </c>
    </row>
    <row r="193" spans="7:10" x14ac:dyDescent="0.25">
      <c r="G193" s="325" t="s">
        <v>368</v>
      </c>
      <c r="H193" s="325" t="s">
        <v>744</v>
      </c>
      <c r="I193" s="325" t="s">
        <v>745</v>
      </c>
      <c r="J193" s="326">
        <v>2317</v>
      </c>
    </row>
    <row r="194" spans="7:10" x14ac:dyDescent="0.25">
      <c r="G194" s="325" t="s">
        <v>368</v>
      </c>
      <c r="H194" s="325" t="s">
        <v>746</v>
      </c>
      <c r="I194" s="325" t="s">
        <v>747</v>
      </c>
      <c r="J194" s="326">
        <v>2300</v>
      </c>
    </row>
    <row r="195" spans="7:10" x14ac:dyDescent="0.25">
      <c r="G195" s="325" t="s">
        <v>368</v>
      </c>
      <c r="H195" s="325" t="s">
        <v>748</v>
      </c>
      <c r="I195" s="325" t="s">
        <v>749</v>
      </c>
      <c r="J195" s="326">
        <v>2300</v>
      </c>
    </row>
    <row r="196" spans="7:10" x14ac:dyDescent="0.25">
      <c r="G196" s="325" t="s">
        <v>368</v>
      </c>
      <c r="H196" s="325" t="s">
        <v>750</v>
      </c>
      <c r="I196" s="325" t="s">
        <v>751</v>
      </c>
      <c r="J196" s="326">
        <v>2300</v>
      </c>
    </row>
    <row r="197" spans="7:10" ht="30" x14ac:dyDescent="0.25">
      <c r="G197" s="325" t="s">
        <v>368</v>
      </c>
      <c r="H197" s="325" t="s">
        <v>752</v>
      </c>
      <c r="I197" s="325" t="s">
        <v>753</v>
      </c>
      <c r="J197" s="326">
        <v>2283</v>
      </c>
    </row>
    <row r="198" spans="7:10" x14ac:dyDescent="0.25">
      <c r="G198" s="325" t="s">
        <v>368</v>
      </c>
      <c r="H198" s="325" t="s">
        <v>754</v>
      </c>
      <c r="I198" s="325" t="s">
        <v>755</v>
      </c>
      <c r="J198" s="326">
        <v>2277</v>
      </c>
    </row>
    <row r="199" spans="7:10" x14ac:dyDescent="0.25">
      <c r="G199" s="325" t="s">
        <v>368</v>
      </c>
      <c r="H199" s="325" t="s">
        <v>756</v>
      </c>
      <c r="I199" s="325" t="s">
        <v>757</v>
      </c>
      <c r="J199" s="326">
        <v>2259</v>
      </c>
    </row>
    <row r="200" spans="7:10" x14ac:dyDescent="0.25">
      <c r="G200" s="325" t="s">
        <v>368</v>
      </c>
      <c r="H200" s="325" t="s">
        <v>758</v>
      </c>
      <c r="I200" s="325" t="s">
        <v>759</v>
      </c>
      <c r="J200" s="326">
        <v>2250</v>
      </c>
    </row>
    <row r="201" spans="7:10" x14ac:dyDescent="0.25">
      <c r="G201" s="325" t="s">
        <v>368</v>
      </c>
      <c r="H201" s="325" t="s">
        <v>760</v>
      </c>
      <c r="I201" s="325" t="s">
        <v>761</v>
      </c>
      <c r="J201" s="326">
        <v>2232</v>
      </c>
    </row>
    <row r="202" spans="7:10" x14ac:dyDescent="0.25">
      <c r="G202" s="325" t="s">
        <v>368</v>
      </c>
      <c r="H202" s="325" t="s">
        <v>762</v>
      </c>
      <c r="I202" s="325" t="s">
        <v>763</v>
      </c>
      <c r="J202" s="326">
        <v>2219</v>
      </c>
    </row>
    <row r="203" spans="7:10" x14ac:dyDescent="0.25">
      <c r="G203" s="325" t="s">
        <v>368</v>
      </c>
      <c r="H203" s="325" t="s">
        <v>764</v>
      </c>
      <c r="I203" s="325" t="s">
        <v>765</v>
      </c>
      <c r="J203" s="326">
        <v>2200</v>
      </c>
    </row>
    <row r="204" spans="7:10" x14ac:dyDescent="0.25">
      <c r="G204" s="325" t="s">
        <v>368</v>
      </c>
      <c r="H204" s="325" t="s">
        <v>766</v>
      </c>
      <c r="I204" s="325" t="s">
        <v>767</v>
      </c>
      <c r="J204" s="326">
        <v>2200</v>
      </c>
    </row>
    <row r="205" spans="7:10" x14ac:dyDescent="0.25">
      <c r="G205" s="325" t="s">
        <v>368</v>
      </c>
      <c r="H205" s="325" t="s">
        <v>768</v>
      </c>
      <c r="I205" s="325" t="s">
        <v>769</v>
      </c>
      <c r="J205" s="326">
        <v>2187</v>
      </c>
    </row>
    <row r="206" spans="7:10" x14ac:dyDescent="0.25">
      <c r="G206" s="325" t="s">
        <v>368</v>
      </c>
      <c r="H206" s="325" t="s">
        <v>770</v>
      </c>
      <c r="I206" s="325" t="s">
        <v>771</v>
      </c>
      <c r="J206" s="326">
        <v>2183</v>
      </c>
    </row>
    <row r="207" spans="7:10" x14ac:dyDescent="0.25">
      <c r="G207" s="325" t="s">
        <v>368</v>
      </c>
      <c r="H207" s="325" t="s">
        <v>772</v>
      </c>
      <c r="I207" s="325" t="s">
        <v>773</v>
      </c>
      <c r="J207" s="326">
        <v>2183</v>
      </c>
    </row>
    <row r="208" spans="7:10" x14ac:dyDescent="0.25">
      <c r="G208" s="325" t="s">
        <v>368</v>
      </c>
      <c r="H208" s="325" t="s">
        <v>774</v>
      </c>
      <c r="I208" s="325" t="s">
        <v>775</v>
      </c>
      <c r="J208" s="326">
        <v>2173</v>
      </c>
    </row>
    <row r="209" spans="7:11" x14ac:dyDescent="0.25">
      <c r="G209" s="325" t="s">
        <v>368</v>
      </c>
      <c r="H209" s="325" t="s">
        <v>776</v>
      </c>
      <c r="I209" s="325" t="s">
        <v>777</v>
      </c>
      <c r="J209" s="326">
        <v>2158</v>
      </c>
    </row>
    <row r="210" spans="7:11" x14ac:dyDescent="0.25">
      <c r="G210" s="325" t="s">
        <v>368</v>
      </c>
      <c r="H210" s="325" t="s">
        <v>778</v>
      </c>
      <c r="I210" s="325" t="s">
        <v>779</v>
      </c>
      <c r="J210" s="326">
        <v>2149</v>
      </c>
    </row>
    <row r="211" spans="7:11" x14ac:dyDescent="0.25">
      <c r="G211" s="325" t="s">
        <v>368</v>
      </c>
      <c r="H211" s="325" t="s">
        <v>780</v>
      </c>
      <c r="I211" s="325" t="s">
        <v>781</v>
      </c>
      <c r="J211" s="326">
        <v>2149</v>
      </c>
    </row>
    <row r="212" spans="7:11" x14ac:dyDescent="0.25">
      <c r="G212" s="325" t="s">
        <v>368</v>
      </c>
      <c r="H212" s="325" t="s">
        <v>782</v>
      </c>
      <c r="I212" s="325" t="s">
        <v>783</v>
      </c>
      <c r="J212" s="326">
        <v>2148</v>
      </c>
    </row>
    <row r="213" spans="7:11" x14ac:dyDescent="0.25">
      <c r="G213" s="325" t="s">
        <v>368</v>
      </c>
      <c r="H213" s="325" t="s">
        <v>784</v>
      </c>
      <c r="I213" s="325" t="s">
        <v>785</v>
      </c>
      <c r="J213" s="326">
        <v>2145</v>
      </c>
    </row>
    <row r="214" spans="7:11" x14ac:dyDescent="0.25">
      <c r="G214" s="325" t="s">
        <v>368</v>
      </c>
      <c r="H214" s="325" t="s">
        <v>786</v>
      </c>
      <c r="I214" s="325" t="s">
        <v>787</v>
      </c>
      <c r="J214" s="326">
        <v>2144</v>
      </c>
    </row>
    <row r="215" spans="7:11" x14ac:dyDescent="0.25">
      <c r="G215" s="325" t="s">
        <v>368</v>
      </c>
      <c r="H215" s="325" t="s">
        <v>788</v>
      </c>
      <c r="I215" s="325" t="s">
        <v>789</v>
      </c>
      <c r="J215" s="326">
        <v>2144</v>
      </c>
    </row>
    <row r="216" spans="7:11" x14ac:dyDescent="0.25">
      <c r="G216" s="325" t="s">
        <v>368</v>
      </c>
      <c r="H216" s="325" t="s">
        <v>790</v>
      </c>
      <c r="I216" s="325" t="s">
        <v>791</v>
      </c>
      <c r="J216" s="326">
        <v>2141</v>
      </c>
    </row>
    <row r="217" spans="7:11" x14ac:dyDescent="0.25">
      <c r="G217" s="325" t="s">
        <v>368</v>
      </c>
      <c r="H217" s="325" t="s">
        <v>792</v>
      </c>
      <c r="I217" s="325" t="s">
        <v>793</v>
      </c>
      <c r="J217" s="326">
        <v>2129</v>
      </c>
    </row>
    <row r="218" spans="7:11" x14ac:dyDescent="0.25">
      <c r="G218" s="325" t="s">
        <v>368</v>
      </c>
      <c r="H218" s="325" t="s">
        <v>794</v>
      </c>
      <c r="I218" s="325" t="s">
        <v>795</v>
      </c>
      <c r="J218" s="326">
        <v>2102</v>
      </c>
    </row>
    <row r="219" spans="7:11" x14ac:dyDescent="0.25">
      <c r="G219" s="325" t="s">
        <v>368</v>
      </c>
      <c r="H219" s="325" t="s">
        <v>796</v>
      </c>
      <c r="I219" s="325" t="s">
        <v>797</v>
      </c>
      <c r="J219" s="326">
        <v>2101</v>
      </c>
    </row>
    <row r="220" spans="7:11" x14ac:dyDescent="0.25">
      <c r="G220" s="325" t="s">
        <v>368</v>
      </c>
      <c r="H220" s="328" t="s">
        <v>798</v>
      </c>
      <c r="I220" s="328" t="s">
        <v>799</v>
      </c>
      <c r="J220" s="329">
        <v>2100</v>
      </c>
      <c r="K220" s="329">
        <v>2100</v>
      </c>
    </row>
    <row r="221" spans="7:11" x14ac:dyDescent="0.25">
      <c r="G221" s="325" t="s">
        <v>368</v>
      </c>
      <c r="H221" s="325" t="s">
        <v>800</v>
      </c>
      <c r="I221" s="325" t="s">
        <v>801</v>
      </c>
      <c r="J221" s="326">
        <v>2098</v>
      </c>
    </row>
    <row r="222" spans="7:11" x14ac:dyDescent="0.25">
      <c r="G222" s="325" t="s">
        <v>368</v>
      </c>
      <c r="H222" s="325" t="s">
        <v>802</v>
      </c>
      <c r="I222" s="325" t="s">
        <v>803</v>
      </c>
      <c r="J222" s="326">
        <v>2097</v>
      </c>
    </row>
    <row r="223" spans="7:11" x14ac:dyDescent="0.25">
      <c r="G223" s="325" t="s">
        <v>368</v>
      </c>
      <c r="H223" s="325" t="s">
        <v>804</v>
      </c>
      <c r="I223" s="325" t="s">
        <v>805</v>
      </c>
      <c r="J223" s="326">
        <v>2083</v>
      </c>
    </row>
    <row r="224" spans="7:11" x14ac:dyDescent="0.25">
      <c r="G224" s="325" t="s">
        <v>368</v>
      </c>
      <c r="H224" s="325" t="s">
        <v>806</v>
      </c>
      <c r="I224" s="325" t="s">
        <v>807</v>
      </c>
      <c r="J224" s="326">
        <v>2078</v>
      </c>
    </row>
    <row r="225" spans="7:10" x14ac:dyDescent="0.25">
      <c r="G225" s="325" t="s">
        <v>368</v>
      </c>
      <c r="H225" s="325" t="s">
        <v>808</v>
      </c>
      <c r="I225" s="325" t="s">
        <v>809</v>
      </c>
      <c r="J225" s="326">
        <v>2073</v>
      </c>
    </row>
    <row r="226" spans="7:10" x14ac:dyDescent="0.25">
      <c r="G226" s="325" t="s">
        <v>368</v>
      </c>
      <c r="H226" s="325" t="s">
        <v>810</v>
      </c>
      <c r="I226" s="325" t="s">
        <v>811</v>
      </c>
      <c r="J226" s="326">
        <v>2065</v>
      </c>
    </row>
    <row r="227" spans="7:10" x14ac:dyDescent="0.25">
      <c r="G227" s="325" t="s">
        <v>368</v>
      </c>
      <c r="H227" s="325" t="s">
        <v>812</v>
      </c>
      <c r="I227" s="325" t="s">
        <v>813</v>
      </c>
      <c r="J227" s="326">
        <v>2062</v>
      </c>
    </row>
    <row r="228" spans="7:10" x14ac:dyDescent="0.25">
      <c r="G228" s="325" t="s">
        <v>368</v>
      </c>
      <c r="H228" s="325" t="s">
        <v>814</v>
      </c>
      <c r="I228" s="325" t="s">
        <v>815</v>
      </c>
      <c r="J228" s="326">
        <v>2061</v>
      </c>
    </row>
    <row r="229" spans="7:10" x14ac:dyDescent="0.25">
      <c r="G229" s="325" t="s">
        <v>368</v>
      </c>
      <c r="H229" s="325" t="s">
        <v>816</v>
      </c>
      <c r="I229" s="325" t="s">
        <v>817</v>
      </c>
      <c r="J229" s="326">
        <v>2060</v>
      </c>
    </row>
    <row r="230" spans="7:10" x14ac:dyDescent="0.25">
      <c r="G230" s="325" t="s">
        <v>368</v>
      </c>
      <c r="H230" s="325" t="s">
        <v>818</v>
      </c>
      <c r="I230" s="325" t="s">
        <v>819</v>
      </c>
      <c r="J230" s="326">
        <v>2057</v>
      </c>
    </row>
    <row r="231" spans="7:10" x14ac:dyDescent="0.25">
      <c r="G231" s="325" t="s">
        <v>368</v>
      </c>
      <c r="H231" s="325" t="s">
        <v>820</v>
      </c>
      <c r="I231" s="325" t="s">
        <v>821</v>
      </c>
      <c r="J231" s="326">
        <v>2054</v>
      </c>
    </row>
    <row r="232" spans="7:10" x14ac:dyDescent="0.25">
      <c r="G232" s="325" t="s">
        <v>368</v>
      </c>
      <c r="H232" s="325" t="s">
        <v>822</v>
      </c>
      <c r="I232" s="325" t="s">
        <v>823</v>
      </c>
      <c r="J232" s="326">
        <v>2052</v>
      </c>
    </row>
    <row r="233" spans="7:10" x14ac:dyDescent="0.25">
      <c r="G233" s="325" t="s">
        <v>368</v>
      </c>
      <c r="H233" s="325" t="s">
        <v>824</v>
      </c>
      <c r="I233" s="325" t="s">
        <v>825</v>
      </c>
      <c r="J233" s="326">
        <v>2038</v>
      </c>
    </row>
    <row r="234" spans="7:10" x14ac:dyDescent="0.25">
      <c r="G234" s="325" t="s">
        <v>368</v>
      </c>
      <c r="H234" s="325" t="s">
        <v>826</v>
      </c>
      <c r="I234" s="325" t="s">
        <v>827</v>
      </c>
      <c r="J234" s="326">
        <v>2028</v>
      </c>
    </row>
    <row r="235" spans="7:10" x14ac:dyDescent="0.25">
      <c r="G235" s="325" t="s">
        <v>368</v>
      </c>
      <c r="H235" s="325" t="s">
        <v>828</v>
      </c>
      <c r="I235" s="325" t="s">
        <v>829</v>
      </c>
      <c r="J235" s="326">
        <v>2020</v>
      </c>
    </row>
    <row r="236" spans="7:10" ht="30" x14ac:dyDescent="0.25">
      <c r="G236" s="325" t="s">
        <v>368</v>
      </c>
      <c r="H236" s="325" t="s">
        <v>830</v>
      </c>
      <c r="I236" s="325" t="s">
        <v>831</v>
      </c>
      <c r="J236" s="326">
        <v>2010</v>
      </c>
    </row>
    <row r="237" spans="7:10" x14ac:dyDescent="0.25">
      <c r="G237" s="325" t="s">
        <v>368</v>
      </c>
      <c r="H237" s="325" t="s">
        <v>832</v>
      </c>
      <c r="I237" s="325" t="s">
        <v>833</v>
      </c>
      <c r="J237" s="326">
        <v>2009</v>
      </c>
    </row>
    <row r="238" spans="7:10" x14ac:dyDescent="0.25">
      <c r="G238" s="325" t="s">
        <v>368</v>
      </c>
      <c r="H238" s="325" t="s">
        <v>834</v>
      </c>
      <c r="I238" s="325" t="s">
        <v>835</v>
      </c>
      <c r="J238" s="326">
        <v>2007</v>
      </c>
    </row>
    <row r="239" spans="7:10" x14ac:dyDescent="0.25">
      <c r="G239" s="325" t="s">
        <v>368</v>
      </c>
      <c r="H239" s="325" t="s">
        <v>836</v>
      </c>
      <c r="I239" s="325" t="s">
        <v>837</v>
      </c>
      <c r="J239" s="326">
        <v>2000</v>
      </c>
    </row>
    <row r="240" spans="7:10" x14ac:dyDescent="0.25">
      <c r="G240" s="325" t="s">
        <v>368</v>
      </c>
      <c r="H240" s="325" t="s">
        <v>838</v>
      </c>
      <c r="I240" s="325" t="s">
        <v>839</v>
      </c>
      <c r="J240" s="326">
        <v>2000</v>
      </c>
    </row>
    <row r="241" spans="7:10" x14ac:dyDescent="0.25">
      <c r="G241" s="325" t="s">
        <v>368</v>
      </c>
      <c r="H241" s="325" t="s">
        <v>840</v>
      </c>
      <c r="I241" s="325" t="s">
        <v>841</v>
      </c>
      <c r="J241" s="326">
        <v>2000</v>
      </c>
    </row>
    <row r="242" spans="7:10" x14ac:dyDescent="0.25">
      <c r="G242" s="325" t="s">
        <v>368</v>
      </c>
      <c r="H242" s="325" t="s">
        <v>842</v>
      </c>
      <c r="I242" s="325" t="s">
        <v>843</v>
      </c>
      <c r="J242" s="326">
        <v>2000</v>
      </c>
    </row>
    <row r="243" spans="7:10" x14ac:dyDescent="0.25">
      <c r="G243" s="325" t="s">
        <v>368</v>
      </c>
      <c r="H243" s="325" t="s">
        <v>844</v>
      </c>
      <c r="I243" s="325" t="s">
        <v>845</v>
      </c>
      <c r="J243" s="326">
        <v>2000</v>
      </c>
    </row>
    <row r="244" spans="7:10" x14ac:dyDescent="0.25">
      <c r="G244" s="325" t="s">
        <v>368</v>
      </c>
      <c r="H244" s="325" t="s">
        <v>846</v>
      </c>
      <c r="I244" s="325" t="s">
        <v>847</v>
      </c>
      <c r="J244" s="326">
        <v>2000</v>
      </c>
    </row>
    <row r="245" spans="7:10" ht="30" x14ac:dyDescent="0.25">
      <c r="G245" s="325" t="s">
        <v>368</v>
      </c>
      <c r="H245" s="325" t="s">
        <v>848</v>
      </c>
      <c r="I245" s="325" t="s">
        <v>849</v>
      </c>
      <c r="J245" s="326">
        <v>1996</v>
      </c>
    </row>
    <row r="246" spans="7:10" x14ac:dyDescent="0.25">
      <c r="G246" s="325" t="s">
        <v>368</v>
      </c>
      <c r="H246" s="325" t="s">
        <v>850</v>
      </c>
      <c r="I246" s="325" t="s">
        <v>851</v>
      </c>
      <c r="J246" s="326">
        <v>1996</v>
      </c>
    </row>
    <row r="247" spans="7:10" x14ac:dyDescent="0.25">
      <c r="G247" s="325" t="s">
        <v>368</v>
      </c>
      <c r="H247" s="325" t="s">
        <v>852</v>
      </c>
      <c r="I247" s="325" t="s">
        <v>853</v>
      </c>
      <c r="J247" s="326">
        <v>1986</v>
      </c>
    </row>
    <row r="248" spans="7:10" x14ac:dyDescent="0.25">
      <c r="G248" s="325" t="s">
        <v>368</v>
      </c>
      <c r="H248" s="325" t="s">
        <v>854</v>
      </c>
      <c r="I248" s="325" t="s">
        <v>855</v>
      </c>
      <c r="J248" s="326">
        <v>1983</v>
      </c>
    </row>
    <row r="249" spans="7:10" x14ac:dyDescent="0.25">
      <c r="G249" s="325" t="s">
        <v>368</v>
      </c>
      <c r="H249" s="325" t="s">
        <v>856</v>
      </c>
      <c r="I249" s="325" t="s">
        <v>857</v>
      </c>
      <c r="J249" s="326">
        <v>1983</v>
      </c>
    </row>
    <row r="250" spans="7:10" ht="30" x14ac:dyDescent="0.25">
      <c r="G250" s="325" t="s">
        <v>368</v>
      </c>
      <c r="H250" s="325" t="s">
        <v>858</v>
      </c>
      <c r="I250" s="325" t="s">
        <v>859</v>
      </c>
      <c r="J250" s="326">
        <v>1981</v>
      </c>
    </row>
    <row r="251" spans="7:10" x14ac:dyDescent="0.25">
      <c r="G251" s="325" t="s">
        <v>368</v>
      </c>
      <c r="H251" s="325" t="s">
        <v>860</v>
      </c>
      <c r="I251" s="325" t="s">
        <v>861</v>
      </c>
      <c r="J251" s="326">
        <v>1981</v>
      </c>
    </row>
    <row r="252" spans="7:10" x14ac:dyDescent="0.25">
      <c r="G252" s="325" t="s">
        <v>368</v>
      </c>
      <c r="H252" s="325" t="s">
        <v>862</v>
      </c>
      <c r="I252" s="325" t="s">
        <v>863</v>
      </c>
      <c r="J252" s="326">
        <v>1980</v>
      </c>
    </row>
    <row r="253" spans="7:10" x14ac:dyDescent="0.25">
      <c r="G253" s="325" t="s">
        <v>368</v>
      </c>
      <c r="H253" s="325" t="s">
        <v>864</v>
      </c>
      <c r="I253" s="325" t="s">
        <v>865</v>
      </c>
      <c r="J253" s="326">
        <v>1978</v>
      </c>
    </row>
    <row r="254" spans="7:10" x14ac:dyDescent="0.25">
      <c r="G254" s="325" t="s">
        <v>368</v>
      </c>
      <c r="H254" s="325" t="s">
        <v>866</v>
      </c>
      <c r="I254" s="325" t="s">
        <v>867</v>
      </c>
      <c r="J254" s="326">
        <v>1978</v>
      </c>
    </row>
    <row r="255" spans="7:10" x14ac:dyDescent="0.25">
      <c r="G255" s="325" t="s">
        <v>368</v>
      </c>
      <c r="H255" s="325" t="s">
        <v>868</v>
      </c>
      <c r="I255" s="325" t="s">
        <v>869</v>
      </c>
      <c r="J255" s="326">
        <v>1976</v>
      </c>
    </row>
    <row r="256" spans="7:10" x14ac:dyDescent="0.25">
      <c r="G256" s="325" t="s">
        <v>368</v>
      </c>
      <c r="H256" s="325" t="s">
        <v>870</v>
      </c>
      <c r="I256" s="325" t="s">
        <v>871</v>
      </c>
      <c r="J256" s="326">
        <v>1975</v>
      </c>
    </row>
    <row r="257" spans="7:10" x14ac:dyDescent="0.25">
      <c r="G257" s="325" t="s">
        <v>368</v>
      </c>
      <c r="H257" s="325" t="s">
        <v>872</v>
      </c>
      <c r="I257" s="325" t="s">
        <v>873</v>
      </c>
      <c r="J257" s="326">
        <v>1972</v>
      </c>
    </row>
    <row r="258" spans="7:10" x14ac:dyDescent="0.25">
      <c r="G258" s="325" t="s">
        <v>368</v>
      </c>
      <c r="H258" s="325" t="s">
        <v>874</v>
      </c>
      <c r="I258" s="325" t="s">
        <v>875</v>
      </c>
      <c r="J258" s="326">
        <v>1971</v>
      </c>
    </row>
    <row r="259" spans="7:10" x14ac:dyDescent="0.25">
      <c r="G259" s="325" t="s">
        <v>368</v>
      </c>
      <c r="H259" s="325" t="s">
        <v>876</v>
      </c>
      <c r="I259" s="325" t="s">
        <v>877</v>
      </c>
      <c r="J259" s="326">
        <v>1969</v>
      </c>
    </row>
    <row r="260" spans="7:10" x14ac:dyDescent="0.25">
      <c r="G260" s="325" t="s">
        <v>368</v>
      </c>
      <c r="H260" s="325" t="s">
        <v>878</v>
      </c>
      <c r="I260" s="325" t="s">
        <v>879</v>
      </c>
      <c r="J260" s="326">
        <v>1969</v>
      </c>
    </row>
    <row r="261" spans="7:10" x14ac:dyDescent="0.25">
      <c r="G261" s="325" t="s">
        <v>368</v>
      </c>
      <c r="H261" s="325" t="s">
        <v>880</v>
      </c>
      <c r="I261" s="325" t="s">
        <v>881</v>
      </c>
      <c r="J261" s="326">
        <v>1967</v>
      </c>
    </row>
    <row r="262" spans="7:10" x14ac:dyDescent="0.25">
      <c r="G262" s="325" t="s">
        <v>368</v>
      </c>
      <c r="H262" s="325" t="s">
        <v>882</v>
      </c>
      <c r="I262" s="325" t="s">
        <v>883</v>
      </c>
      <c r="J262" s="326">
        <v>1965</v>
      </c>
    </row>
    <row r="263" spans="7:10" x14ac:dyDescent="0.25">
      <c r="G263" s="325" t="s">
        <v>368</v>
      </c>
      <c r="H263" s="325" t="s">
        <v>884</v>
      </c>
      <c r="I263" s="325" t="s">
        <v>885</v>
      </c>
      <c r="J263" s="326">
        <v>1965</v>
      </c>
    </row>
    <row r="264" spans="7:10" x14ac:dyDescent="0.25">
      <c r="G264" s="325" t="s">
        <v>368</v>
      </c>
      <c r="H264" s="325" t="s">
        <v>886</v>
      </c>
      <c r="I264" s="325" t="s">
        <v>887</v>
      </c>
      <c r="J264" s="326">
        <v>1963</v>
      </c>
    </row>
    <row r="265" spans="7:10" x14ac:dyDescent="0.25">
      <c r="G265" s="325" t="s">
        <v>368</v>
      </c>
      <c r="H265" s="325" t="s">
        <v>888</v>
      </c>
      <c r="I265" s="325" t="s">
        <v>889</v>
      </c>
      <c r="J265" s="326">
        <v>1962</v>
      </c>
    </row>
    <row r="266" spans="7:10" x14ac:dyDescent="0.25">
      <c r="G266" s="325" t="s">
        <v>368</v>
      </c>
      <c r="H266" s="325" t="s">
        <v>890</v>
      </c>
      <c r="I266" s="325" t="s">
        <v>891</v>
      </c>
      <c r="J266" s="326">
        <v>1961</v>
      </c>
    </row>
    <row r="267" spans="7:10" x14ac:dyDescent="0.25">
      <c r="G267" s="325" t="s">
        <v>368</v>
      </c>
      <c r="H267" s="325" t="s">
        <v>892</v>
      </c>
      <c r="I267" s="325" t="s">
        <v>893</v>
      </c>
      <c r="J267" s="326">
        <v>1960</v>
      </c>
    </row>
    <row r="268" spans="7:10" x14ac:dyDescent="0.25">
      <c r="G268" s="325" t="s">
        <v>368</v>
      </c>
      <c r="H268" s="325" t="s">
        <v>894</v>
      </c>
      <c r="I268" s="325" t="s">
        <v>895</v>
      </c>
      <c r="J268" s="326">
        <v>1960</v>
      </c>
    </row>
    <row r="269" spans="7:10" x14ac:dyDescent="0.25">
      <c r="G269" s="325" t="s">
        <v>368</v>
      </c>
      <c r="H269" s="325" t="s">
        <v>896</v>
      </c>
      <c r="I269" s="325" t="s">
        <v>897</v>
      </c>
      <c r="J269" s="326">
        <v>1959</v>
      </c>
    </row>
    <row r="270" spans="7:10" x14ac:dyDescent="0.25">
      <c r="G270" s="325" t="s">
        <v>368</v>
      </c>
      <c r="H270" s="325" t="s">
        <v>898</v>
      </c>
      <c r="I270" s="325" t="s">
        <v>899</v>
      </c>
      <c r="J270" s="326">
        <v>1951</v>
      </c>
    </row>
    <row r="271" spans="7:10" x14ac:dyDescent="0.25">
      <c r="G271" s="325" t="s">
        <v>368</v>
      </c>
      <c r="H271" s="325" t="s">
        <v>900</v>
      </c>
      <c r="I271" s="325" t="s">
        <v>901</v>
      </c>
      <c r="J271" s="326">
        <v>1950</v>
      </c>
    </row>
    <row r="272" spans="7:10" x14ac:dyDescent="0.25">
      <c r="G272" s="325" t="s">
        <v>368</v>
      </c>
      <c r="H272" s="325" t="s">
        <v>902</v>
      </c>
      <c r="I272" s="325" t="s">
        <v>903</v>
      </c>
      <c r="J272" s="326">
        <v>1949</v>
      </c>
    </row>
    <row r="273" spans="7:10" x14ac:dyDescent="0.25">
      <c r="G273" s="325" t="s">
        <v>368</v>
      </c>
      <c r="H273" s="325" t="s">
        <v>904</v>
      </c>
      <c r="I273" s="325" t="s">
        <v>905</v>
      </c>
      <c r="J273" s="326">
        <v>1948</v>
      </c>
    </row>
    <row r="274" spans="7:10" x14ac:dyDescent="0.25">
      <c r="G274" s="325" t="s">
        <v>368</v>
      </c>
      <c r="H274" s="325" t="s">
        <v>906</v>
      </c>
      <c r="I274" s="325" t="s">
        <v>907</v>
      </c>
      <c r="J274" s="326">
        <v>1946</v>
      </c>
    </row>
    <row r="275" spans="7:10" x14ac:dyDescent="0.25">
      <c r="G275" s="325" t="s">
        <v>368</v>
      </c>
      <c r="H275" s="325" t="s">
        <v>908</v>
      </c>
      <c r="I275" s="325" t="s">
        <v>909</v>
      </c>
      <c r="J275" s="326">
        <v>1945</v>
      </c>
    </row>
    <row r="276" spans="7:10" x14ac:dyDescent="0.25">
      <c r="G276" s="325" t="s">
        <v>368</v>
      </c>
      <c r="H276" s="325" t="s">
        <v>910</v>
      </c>
      <c r="I276" s="325" t="s">
        <v>911</v>
      </c>
      <c r="J276" s="326">
        <v>1940</v>
      </c>
    </row>
    <row r="277" spans="7:10" x14ac:dyDescent="0.25">
      <c r="G277" s="325" t="s">
        <v>368</v>
      </c>
      <c r="H277" s="325" t="s">
        <v>912</v>
      </c>
      <c r="I277" s="325" t="s">
        <v>913</v>
      </c>
      <c r="J277" s="326">
        <v>1940</v>
      </c>
    </row>
    <row r="278" spans="7:10" x14ac:dyDescent="0.25">
      <c r="G278" s="325" t="s">
        <v>368</v>
      </c>
      <c r="H278" s="325" t="s">
        <v>914</v>
      </c>
      <c r="I278" s="325" t="s">
        <v>915</v>
      </c>
      <c r="J278" s="326">
        <v>1938</v>
      </c>
    </row>
    <row r="279" spans="7:10" x14ac:dyDescent="0.25">
      <c r="G279" s="325" t="s">
        <v>368</v>
      </c>
      <c r="H279" s="325" t="s">
        <v>916</v>
      </c>
      <c r="I279" s="325" t="s">
        <v>917</v>
      </c>
      <c r="J279" s="326">
        <v>1930</v>
      </c>
    </row>
    <row r="280" spans="7:10" x14ac:dyDescent="0.25">
      <c r="G280" s="325" t="s">
        <v>368</v>
      </c>
      <c r="H280" s="325" t="s">
        <v>918</v>
      </c>
      <c r="I280" s="325" t="s">
        <v>919</v>
      </c>
      <c r="J280" s="326">
        <v>1920</v>
      </c>
    </row>
    <row r="281" spans="7:10" x14ac:dyDescent="0.25">
      <c r="G281" s="325" t="s">
        <v>368</v>
      </c>
      <c r="H281" s="325" t="s">
        <v>920</v>
      </c>
      <c r="I281" s="325" t="s">
        <v>921</v>
      </c>
      <c r="J281" s="326">
        <v>1920</v>
      </c>
    </row>
    <row r="282" spans="7:10" x14ac:dyDescent="0.25">
      <c r="G282" s="325" t="s">
        <v>368</v>
      </c>
      <c r="H282" s="325" t="s">
        <v>922</v>
      </c>
      <c r="I282" s="325" t="s">
        <v>923</v>
      </c>
      <c r="J282" s="326">
        <v>1920</v>
      </c>
    </row>
    <row r="283" spans="7:10" x14ac:dyDescent="0.25">
      <c r="G283" s="325" t="s">
        <v>368</v>
      </c>
      <c r="H283" s="325" t="s">
        <v>924</v>
      </c>
      <c r="I283" s="325" t="s">
        <v>925</v>
      </c>
      <c r="J283" s="326">
        <v>1920</v>
      </c>
    </row>
    <row r="284" spans="7:10" x14ac:dyDescent="0.25">
      <c r="G284" s="325" t="s">
        <v>368</v>
      </c>
      <c r="H284" s="325" t="s">
        <v>926</v>
      </c>
      <c r="I284" s="325" t="s">
        <v>927</v>
      </c>
      <c r="J284" s="326">
        <v>1907</v>
      </c>
    </row>
    <row r="285" spans="7:10" x14ac:dyDescent="0.25">
      <c r="G285" s="325" t="s">
        <v>368</v>
      </c>
      <c r="H285" s="325" t="s">
        <v>928</v>
      </c>
      <c r="I285" s="325" t="s">
        <v>929</v>
      </c>
      <c r="J285" s="326">
        <v>1900</v>
      </c>
    </row>
    <row r="286" spans="7:10" x14ac:dyDescent="0.25">
      <c r="G286" s="325" t="s">
        <v>368</v>
      </c>
      <c r="H286" s="325" t="s">
        <v>930</v>
      </c>
      <c r="I286" s="325" t="s">
        <v>931</v>
      </c>
      <c r="J286" s="326">
        <v>1900</v>
      </c>
    </row>
    <row r="287" spans="7:10" ht="30" x14ac:dyDescent="0.25">
      <c r="G287" s="325" t="s">
        <v>368</v>
      </c>
      <c r="H287" s="325" t="s">
        <v>932</v>
      </c>
      <c r="I287" s="325" t="s">
        <v>933</v>
      </c>
      <c r="J287" s="326">
        <v>1900</v>
      </c>
    </row>
    <row r="288" spans="7:10" x14ac:dyDescent="0.25">
      <c r="G288" s="325" t="s">
        <v>368</v>
      </c>
      <c r="H288" s="325" t="s">
        <v>934</v>
      </c>
      <c r="I288" s="325" t="s">
        <v>935</v>
      </c>
      <c r="J288" s="326">
        <v>1892</v>
      </c>
    </row>
    <row r="289" spans="7:10" ht="30" x14ac:dyDescent="0.25">
      <c r="G289" s="325" t="s">
        <v>368</v>
      </c>
      <c r="H289" s="325" t="s">
        <v>936</v>
      </c>
      <c r="I289" s="325" t="s">
        <v>937</v>
      </c>
      <c r="J289" s="326">
        <v>1888</v>
      </c>
    </row>
    <row r="290" spans="7:10" x14ac:dyDescent="0.25">
      <c r="G290" s="325" t="s">
        <v>368</v>
      </c>
      <c r="H290" s="325" t="s">
        <v>938</v>
      </c>
      <c r="I290" s="325" t="s">
        <v>939</v>
      </c>
      <c r="J290" s="326">
        <v>1882</v>
      </c>
    </row>
    <row r="291" spans="7:10" x14ac:dyDescent="0.25">
      <c r="G291" s="325" t="s">
        <v>368</v>
      </c>
      <c r="H291" s="325" t="s">
        <v>940</v>
      </c>
      <c r="I291" s="325" t="s">
        <v>941</v>
      </c>
      <c r="J291" s="326">
        <v>1874</v>
      </c>
    </row>
    <row r="292" spans="7:10" x14ac:dyDescent="0.25">
      <c r="G292" s="325" t="s">
        <v>368</v>
      </c>
      <c r="H292" s="325" t="s">
        <v>942</v>
      </c>
      <c r="I292" s="325" t="s">
        <v>943</v>
      </c>
      <c r="J292" s="326">
        <v>1864</v>
      </c>
    </row>
    <row r="293" spans="7:10" x14ac:dyDescent="0.25">
      <c r="G293" s="325" t="s">
        <v>368</v>
      </c>
      <c r="H293" s="325" t="s">
        <v>944</v>
      </c>
      <c r="I293" s="325" t="s">
        <v>945</v>
      </c>
      <c r="J293" s="326">
        <v>1845</v>
      </c>
    </row>
    <row r="294" spans="7:10" x14ac:dyDescent="0.25">
      <c r="G294" s="325" t="s">
        <v>368</v>
      </c>
      <c r="H294" s="325" t="s">
        <v>946</v>
      </c>
      <c r="I294" s="325" t="s">
        <v>947</v>
      </c>
      <c r="J294" s="326">
        <v>1837</v>
      </c>
    </row>
    <row r="295" spans="7:10" x14ac:dyDescent="0.25">
      <c r="G295" s="325" t="s">
        <v>368</v>
      </c>
      <c r="H295" s="325" t="s">
        <v>948</v>
      </c>
      <c r="I295" s="325" t="s">
        <v>949</v>
      </c>
      <c r="J295" s="326">
        <v>1826</v>
      </c>
    </row>
    <row r="296" spans="7:10" x14ac:dyDescent="0.25">
      <c r="G296" s="325" t="s">
        <v>368</v>
      </c>
      <c r="H296" s="325" t="s">
        <v>950</v>
      </c>
      <c r="I296" s="325" t="s">
        <v>951</v>
      </c>
      <c r="J296" s="326">
        <v>1823</v>
      </c>
    </row>
    <row r="297" spans="7:10" x14ac:dyDescent="0.25">
      <c r="G297" s="325" t="s">
        <v>368</v>
      </c>
      <c r="H297" s="325" t="s">
        <v>952</v>
      </c>
      <c r="I297" s="325" t="s">
        <v>953</v>
      </c>
      <c r="J297" s="326">
        <v>1812</v>
      </c>
    </row>
    <row r="298" spans="7:10" x14ac:dyDescent="0.25">
      <c r="G298" s="325" t="s">
        <v>368</v>
      </c>
      <c r="H298" s="325" t="s">
        <v>954</v>
      </c>
      <c r="I298" s="325" t="s">
        <v>955</v>
      </c>
      <c r="J298" s="326">
        <v>1800</v>
      </c>
    </row>
    <row r="299" spans="7:10" x14ac:dyDescent="0.25">
      <c r="G299" s="325" t="s">
        <v>368</v>
      </c>
      <c r="H299" s="325" t="s">
        <v>956</v>
      </c>
      <c r="I299" s="325" t="s">
        <v>957</v>
      </c>
      <c r="J299" s="326">
        <v>1799</v>
      </c>
    </row>
    <row r="300" spans="7:10" x14ac:dyDescent="0.25">
      <c r="G300" s="325" t="s">
        <v>368</v>
      </c>
      <c r="H300" s="325" t="s">
        <v>958</v>
      </c>
      <c r="I300" s="325" t="s">
        <v>959</v>
      </c>
      <c r="J300" s="326">
        <v>1798</v>
      </c>
    </row>
    <row r="301" spans="7:10" x14ac:dyDescent="0.25">
      <c r="G301" s="325" t="s">
        <v>368</v>
      </c>
      <c r="H301" s="325" t="s">
        <v>960</v>
      </c>
      <c r="I301" s="325" t="s">
        <v>961</v>
      </c>
      <c r="J301" s="326">
        <v>1775</v>
      </c>
    </row>
    <row r="302" spans="7:10" x14ac:dyDescent="0.25">
      <c r="G302" s="325" t="s">
        <v>368</v>
      </c>
      <c r="H302" s="325" t="s">
        <v>962</v>
      </c>
      <c r="I302" s="325" t="s">
        <v>963</v>
      </c>
      <c r="J302" s="326">
        <v>1763</v>
      </c>
    </row>
    <row r="303" spans="7:10" x14ac:dyDescent="0.25">
      <c r="G303" s="325" t="s">
        <v>368</v>
      </c>
      <c r="H303" s="325" t="s">
        <v>964</v>
      </c>
      <c r="I303" s="325" t="s">
        <v>965</v>
      </c>
      <c r="J303" s="326">
        <v>1758</v>
      </c>
    </row>
    <row r="304" spans="7:10" x14ac:dyDescent="0.25">
      <c r="G304" s="325" t="s">
        <v>368</v>
      </c>
      <c r="H304" s="325" t="s">
        <v>966</v>
      </c>
      <c r="I304" s="325" t="s">
        <v>967</v>
      </c>
      <c r="J304" s="326">
        <v>1755</v>
      </c>
    </row>
    <row r="305" spans="7:10" x14ac:dyDescent="0.25">
      <c r="G305" s="325" t="s">
        <v>368</v>
      </c>
      <c r="H305" s="325" t="s">
        <v>968</v>
      </c>
      <c r="I305" s="325" t="s">
        <v>969</v>
      </c>
      <c r="J305" s="326">
        <v>1725</v>
      </c>
    </row>
    <row r="306" spans="7:10" x14ac:dyDescent="0.25">
      <c r="G306" s="325" t="s">
        <v>368</v>
      </c>
      <c r="H306" s="325" t="s">
        <v>970</v>
      </c>
      <c r="I306" s="325" t="s">
        <v>971</v>
      </c>
      <c r="J306" s="326">
        <v>1723</v>
      </c>
    </row>
    <row r="307" spans="7:10" x14ac:dyDescent="0.25">
      <c r="G307" s="325" t="s">
        <v>368</v>
      </c>
      <c r="H307" s="325" t="s">
        <v>972</v>
      </c>
      <c r="I307" s="325" t="s">
        <v>973</v>
      </c>
      <c r="J307" s="326">
        <v>1722</v>
      </c>
    </row>
    <row r="308" spans="7:10" x14ac:dyDescent="0.25">
      <c r="G308" s="325" t="s">
        <v>368</v>
      </c>
      <c r="H308" s="325" t="s">
        <v>974</v>
      </c>
      <c r="I308" s="325" t="s">
        <v>975</v>
      </c>
      <c r="J308" s="326">
        <v>1721</v>
      </c>
    </row>
    <row r="309" spans="7:10" x14ac:dyDescent="0.25">
      <c r="G309" s="325" t="s">
        <v>368</v>
      </c>
      <c r="H309" s="325" t="s">
        <v>976</v>
      </c>
      <c r="I309" s="325" t="s">
        <v>977</v>
      </c>
      <c r="J309" s="326">
        <v>1709</v>
      </c>
    </row>
    <row r="310" spans="7:10" x14ac:dyDescent="0.25">
      <c r="G310" s="325" t="s">
        <v>368</v>
      </c>
      <c r="H310" s="325" t="s">
        <v>978</v>
      </c>
      <c r="I310" s="325" t="s">
        <v>979</v>
      </c>
      <c r="J310" s="326">
        <v>1700</v>
      </c>
    </row>
    <row r="311" spans="7:10" x14ac:dyDescent="0.25">
      <c r="G311" s="325" t="s">
        <v>368</v>
      </c>
      <c r="H311" s="325" t="s">
        <v>980</v>
      </c>
      <c r="I311" s="325" t="s">
        <v>981</v>
      </c>
      <c r="J311" s="326">
        <v>1695</v>
      </c>
    </row>
    <row r="312" spans="7:10" x14ac:dyDescent="0.25">
      <c r="G312" s="325" t="s">
        <v>368</v>
      </c>
      <c r="H312" s="325" t="s">
        <v>982</v>
      </c>
      <c r="I312" s="325" t="s">
        <v>983</v>
      </c>
      <c r="J312" s="326">
        <v>1692</v>
      </c>
    </row>
    <row r="313" spans="7:10" x14ac:dyDescent="0.25">
      <c r="G313" s="325" t="s">
        <v>368</v>
      </c>
      <c r="H313" s="325" t="s">
        <v>984</v>
      </c>
      <c r="I313" s="325" t="s">
        <v>985</v>
      </c>
      <c r="J313" s="326">
        <v>1692</v>
      </c>
    </row>
    <row r="314" spans="7:10" x14ac:dyDescent="0.25">
      <c r="G314" s="325" t="s">
        <v>368</v>
      </c>
      <c r="H314" s="325" t="s">
        <v>986</v>
      </c>
      <c r="I314" s="325" t="s">
        <v>987</v>
      </c>
      <c r="J314" s="326">
        <v>1681</v>
      </c>
    </row>
    <row r="315" spans="7:10" x14ac:dyDescent="0.25">
      <c r="G315" s="325" t="s">
        <v>368</v>
      </c>
      <c r="H315" s="325" t="s">
        <v>988</v>
      </c>
      <c r="I315" s="325" t="s">
        <v>989</v>
      </c>
      <c r="J315" s="326">
        <v>1671</v>
      </c>
    </row>
    <row r="316" spans="7:10" x14ac:dyDescent="0.25">
      <c r="G316" s="325" t="s">
        <v>368</v>
      </c>
      <c r="H316" s="325" t="s">
        <v>990</v>
      </c>
      <c r="I316" s="325" t="s">
        <v>991</v>
      </c>
      <c r="J316" s="326">
        <v>1670</v>
      </c>
    </row>
    <row r="317" spans="7:10" x14ac:dyDescent="0.25">
      <c r="G317" s="325" t="s">
        <v>368</v>
      </c>
      <c r="H317" s="325" t="s">
        <v>992</v>
      </c>
      <c r="I317" s="325" t="s">
        <v>993</v>
      </c>
      <c r="J317" s="326">
        <v>1665</v>
      </c>
    </row>
    <row r="318" spans="7:10" x14ac:dyDescent="0.25">
      <c r="G318" s="325" t="s">
        <v>368</v>
      </c>
      <c r="H318" s="325" t="s">
        <v>994</v>
      </c>
      <c r="I318" s="325" t="s">
        <v>995</v>
      </c>
      <c r="J318" s="326">
        <v>1662</v>
      </c>
    </row>
    <row r="319" spans="7:10" x14ac:dyDescent="0.25">
      <c r="G319" s="325" t="s">
        <v>368</v>
      </c>
      <c r="H319" s="325" t="s">
        <v>996</v>
      </c>
      <c r="I319" s="325" t="s">
        <v>997</v>
      </c>
      <c r="J319" s="326">
        <v>1661</v>
      </c>
    </row>
    <row r="320" spans="7:10" x14ac:dyDescent="0.25">
      <c r="G320" s="325" t="s">
        <v>368</v>
      </c>
      <c r="H320" s="325" t="s">
        <v>998</v>
      </c>
      <c r="I320" s="325" t="s">
        <v>999</v>
      </c>
      <c r="J320" s="326">
        <v>1649</v>
      </c>
    </row>
    <row r="321" spans="7:10" x14ac:dyDescent="0.25">
      <c r="G321" s="325" t="s">
        <v>368</v>
      </c>
      <c r="H321" s="325" t="s">
        <v>1000</v>
      </c>
      <c r="I321" s="325" t="s">
        <v>1001</v>
      </c>
      <c r="J321" s="326">
        <v>1646</v>
      </c>
    </row>
    <row r="322" spans="7:10" x14ac:dyDescent="0.25">
      <c r="G322" s="325" t="s">
        <v>368</v>
      </c>
      <c r="H322" s="325" t="s">
        <v>1002</v>
      </c>
      <c r="I322" s="325" t="s">
        <v>1003</v>
      </c>
      <c r="J322" s="326">
        <v>1629</v>
      </c>
    </row>
    <row r="323" spans="7:10" x14ac:dyDescent="0.25">
      <c r="G323" s="325" t="s">
        <v>368</v>
      </c>
      <c r="H323" s="325" t="s">
        <v>1004</v>
      </c>
      <c r="I323" s="325" t="s">
        <v>1005</v>
      </c>
      <c r="J323" s="326">
        <v>1623</v>
      </c>
    </row>
    <row r="324" spans="7:10" ht="30" x14ac:dyDescent="0.25">
      <c r="G324" s="325" t="s">
        <v>368</v>
      </c>
      <c r="H324" s="325" t="s">
        <v>1006</v>
      </c>
      <c r="I324" s="325" t="s">
        <v>1007</v>
      </c>
      <c r="J324" s="326">
        <v>1616</v>
      </c>
    </row>
    <row r="325" spans="7:10" x14ac:dyDescent="0.25">
      <c r="G325" s="325" t="s">
        <v>368</v>
      </c>
      <c r="H325" s="325" t="s">
        <v>1008</v>
      </c>
      <c r="I325" s="325" t="s">
        <v>1009</v>
      </c>
      <c r="J325" s="326">
        <v>1611</v>
      </c>
    </row>
    <row r="326" spans="7:10" x14ac:dyDescent="0.25">
      <c r="G326" s="325" t="s">
        <v>368</v>
      </c>
      <c r="H326" s="325" t="s">
        <v>1010</v>
      </c>
      <c r="I326" s="325" t="s">
        <v>1011</v>
      </c>
      <c r="J326" s="326">
        <v>1601</v>
      </c>
    </row>
    <row r="327" spans="7:10" x14ac:dyDescent="0.25">
      <c r="G327" s="325" t="s">
        <v>368</v>
      </c>
      <c r="H327" s="325" t="s">
        <v>1012</v>
      </c>
      <c r="I327" s="325" t="s">
        <v>1013</v>
      </c>
      <c r="J327" s="326">
        <v>1600</v>
      </c>
    </row>
    <row r="328" spans="7:10" x14ac:dyDescent="0.25">
      <c r="G328" s="325" t="s">
        <v>368</v>
      </c>
      <c r="H328" s="325" t="s">
        <v>1014</v>
      </c>
      <c r="I328" s="325" t="s">
        <v>1015</v>
      </c>
      <c r="J328" s="326">
        <v>1600</v>
      </c>
    </row>
    <row r="329" spans="7:10" x14ac:dyDescent="0.25">
      <c r="G329" s="325" t="s">
        <v>368</v>
      </c>
      <c r="H329" s="325" t="s">
        <v>1016</v>
      </c>
      <c r="I329" s="325" t="s">
        <v>1017</v>
      </c>
      <c r="J329" s="326">
        <v>1586</v>
      </c>
    </row>
    <row r="330" spans="7:10" ht="30" x14ac:dyDescent="0.25">
      <c r="G330" s="325" t="s">
        <v>368</v>
      </c>
      <c r="H330" s="325" t="s">
        <v>1018</v>
      </c>
      <c r="I330" s="325" t="s">
        <v>1019</v>
      </c>
      <c r="J330" s="326">
        <v>1571</v>
      </c>
    </row>
    <row r="331" spans="7:10" x14ac:dyDescent="0.25">
      <c r="G331" s="325" t="s">
        <v>368</v>
      </c>
      <c r="H331" s="325" t="s">
        <v>1020</v>
      </c>
      <c r="I331" s="325" t="s">
        <v>1021</v>
      </c>
      <c r="J331" s="326">
        <v>1566</v>
      </c>
    </row>
    <row r="332" spans="7:10" x14ac:dyDescent="0.25">
      <c r="G332" s="325" t="s">
        <v>368</v>
      </c>
      <c r="H332" s="325" t="s">
        <v>1022</v>
      </c>
      <c r="I332" s="325" t="s">
        <v>1023</v>
      </c>
      <c r="J332" s="326">
        <v>1562</v>
      </c>
    </row>
    <row r="333" spans="7:10" x14ac:dyDescent="0.25">
      <c r="G333" s="325" t="s">
        <v>368</v>
      </c>
      <c r="H333" s="325" t="s">
        <v>1024</v>
      </c>
      <c r="I333" s="325" t="s">
        <v>1025</v>
      </c>
      <c r="J333" s="326">
        <v>1550</v>
      </c>
    </row>
    <row r="334" spans="7:10" x14ac:dyDescent="0.25">
      <c r="G334" s="325" t="s">
        <v>368</v>
      </c>
      <c r="H334" s="325" t="s">
        <v>1026</v>
      </c>
      <c r="I334" s="325" t="s">
        <v>1027</v>
      </c>
      <c r="J334" s="326">
        <v>1550</v>
      </c>
    </row>
    <row r="335" spans="7:10" x14ac:dyDescent="0.25">
      <c r="G335" s="325" t="s">
        <v>368</v>
      </c>
      <c r="H335" s="325" t="s">
        <v>1028</v>
      </c>
      <c r="I335" s="325" t="s">
        <v>1029</v>
      </c>
      <c r="J335" s="326">
        <v>1548</v>
      </c>
    </row>
    <row r="336" spans="7:10" x14ac:dyDescent="0.25">
      <c r="G336" s="325" t="s">
        <v>368</v>
      </c>
      <c r="H336" s="325" t="s">
        <v>1030</v>
      </c>
      <c r="I336" s="325" t="s">
        <v>1031</v>
      </c>
      <c r="J336" s="326">
        <v>1546</v>
      </c>
    </row>
    <row r="337" spans="7:10" x14ac:dyDescent="0.25">
      <c r="G337" s="325" t="s">
        <v>368</v>
      </c>
      <c r="H337" s="325" t="s">
        <v>1032</v>
      </c>
      <c r="I337" s="325" t="s">
        <v>1033</v>
      </c>
      <c r="J337" s="326">
        <v>1540</v>
      </c>
    </row>
    <row r="338" spans="7:10" x14ac:dyDescent="0.25">
      <c r="G338" s="325" t="s">
        <v>368</v>
      </c>
      <c r="H338" s="325" t="s">
        <v>1034</v>
      </c>
      <c r="I338" s="325" t="s">
        <v>1035</v>
      </c>
      <c r="J338" s="326">
        <v>1535</v>
      </c>
    </row>
    <row r="339" spans="7:10" x14ac:dyDescent="0.25">
      <c r="G339" s="325" t="s">
        <v>368</v>
      </c>
      <c r="H339" s="325" t="s">
        <v>1036</v>
      </c>
      <c r="I339" s="325" t="s">
        <v>1037</v>
      </c>
      <c r="J339" s="326">
        <v>1532</v>
      </c>
    </row>
    <row r="340" spans="7:10" x14ac:dyDescent="0.25">
      <c r="G340" s="325" t="s">
        <v>368</v>
      </c>
      <c r="H340" s="325" t="s">
        <v>1038</v>
      </c>
      <c r="I340" s="325" t="s">
        <v>1039</v>
      </c>
      <c r="J340" s="326">
        <v>1532</v>
      </c>
    </row>
    <row r="341" spans="7:10" x14ac:dyDescent="0.25">
      <c r="G341" s="325" t="s">
        <v>368</v>
      </c>
      <c r="H341" s="325" t="s">
        <v>1040</v>
      </c>
      <c r="I341" s="325" t="s">
        <v>1041</v>
      </c>
      <c r="J341" s="326">
        <v>1525</v>
      </c>
    </row>
    <row r="342" spans="7:10" x14ac:dyDescent="0.25">
      <c r="G342" s="325" t="s">
        <v>368</v>
      </c>
      <c r="H342" s="325" t="s">
        <v>1042</v>
      </c>
      <c r="I342" s="325" t="s">
        <v>1043</v>
      </c>
      <c r="J342" s="326">
        <v>1520</v>
      </c>
    </row>
    <row r="343" spans="7:10" x14ac:dyDescent="0.25">
      <c r="G343" s="325" t="s">
        <v>368</v>
      </c>
      <c r="H343" s="325" t="s">
        <v>1044</v>
      </c>
      <c r="I343" s="325" t="s">
        <v>1045</v>
      </c>
      <c r="J343" s="326">
        <v>1517</v>
      </c>
    </row>
    <row r="344" spans="7:10" ht="30" x14ac:dyDescent="0.25">
      <c r="G344" s="325" t="s">
        <v>368</v>
      </c>
      <c r="H344" s="325" t="s">
        <v>1046</v>
      </c>
      <c r="I344" s="325" t="s">
        <v>1047</v>
      </c>
      <c r="J344" s="326">
        <v>1517</v>
      </c>
    </row>
    <row r="345" spans="7:10" x14ac:dyDescent="0.25">
      <c r="G345" s="325" t="s">
        <v>368</v>
      </c>
      <c r="H345" s="325" t="s">
        <v>1048</v>
      </c>
      <c r="I345" s="325" t="s">
        <v>1049</v>
      </c>
      <c r="J345" s="326">
        <v>1514</v>
      </c>
    </row>
    <row r="346" spans="7:10" x14ac:dyDescent="0.25">
      <c r="G346" s="325" t="s">
        <v>368</v>
      </c>
      <c r="H346" s="325" t="s">
        <v>1050</v>
      </c>
      <c r="I346" s="325" t="s">
        <v>1051</v>
      </c>
      <c r="J346" s="326">
        <v>1500</v>
      </c>
    </row>
    <row r="347" spans="7:10" x14ac:dyDescent="0.25">
      <c r="G347" s="325" t="s">
        <v>368</v>
      </c>
      <c r="H347" s="325" t="s">
        <v>1052</v>
      </c>
      <c r="I347" s="325" t="s">
        <v>1053</v>
      </c>
      <c r="J347" s="326">
        <v>1500</v>
      </c>
    </row>
    <row r="348" spans="7:10" x14ac:dyDescent="0.25">
      <c r="G348" s="325" t="s">
        <v>368</v>
      </c>
      <c r="H348" s="325" t="s">
        <v>1054</v>
      </c>
      <c r="I348" s="325" t="s">
        <v>1055</v>
      </c>
      <c r="J348" s="326">
        <v>1500</v>
      </c>
    </row>
    <row r="349" spans="7:10" x14ac:dyDescent="0.25">
      <c r="G349" s="325" t="s">
        <v>368</v>
      </c>
      <c r="H349" s="325" t="s">
        <v>1056</v>
      </c>
      <c r="I349" s="325" t="s">
        <v>1057</v>
      </c>
      <c r="J349" s="326">
        <v>1500</v>
      </c>
    </row>
    <row r="350" spans="7:10" x14ac:dyDescent="0.25">
      <c r="G350" s="325" t="s">
        <v>368</v>
      </c>
      <c r="H350" s="325" t="s">
        <v>1058</v>
      </c>
      <c r="I350" s="325" t="s">
        <v>1059</v>
      </c>
      <c r="J350" s="326">
        <v>1500</v>
      </c>
    </row>
    <row r="351" spans="7:10" x14ac:dyDescent="0.25">
      <c r="G351" s="325" t="s">
        <v>368</v>
      </c>
      <c r="H351" s="325" t="s">
        <v>1060</v>
      </c>
      <c r="I351" s="325" t="s">
        <v>1061</v>
      </c>
      <c r="J351" s="326">
        <v>1500</v>
      </c>
    </row>
    <row r="352" spans="7:10" x14ac:dyDescent="0.25">
      <c r="G352" s="325" t="s">
        <v>368</v>
      </c>
      <c r="H352" s="325" t="s">
        <v>1062</v>
      </c>
      <c r="I352" s="325" t="s">
        <v>1063</v>
      </c>
      <c r="J352" s="326">
        <v>1500</v>
      </c>
    </row>
    <row r="353" spans="7:10" x14ac:dyDescent="0.25">
      <c r="G353" s="325" t="s">
        <v>368</v>
      </c>
      <c r="H353" s="325" t="s">
        <v>1064</v>
      </c>
      <c r="I353" s="325" t="s">
        <v>1065</v>
      </c>
      <c r="J353" s="326">
        <v>1497</v>
      </c>
    </row>
    <row r="354" spans="7:10" x14ac:dyDescent="0.25">
      <c r="G354" s="325" t="s">
        <v>368</v>
      </c>
      <c r="H354" s="325" t="s">
        <v>1066</v>
      </c>
      <c r="I354" s="325" t="s">
        <v>1067</v>
      </c>
      <c r="J354" s="326">
        <v>1497</v>
      </c>
    </row>
    <row r="355" spans="7:10" x14ac:dyDescent="0.25">
      <c r="G355" s="325" t="s">
        <v>368</v>
      </c>
      <c r="H355" s="325" t="s">
        <v>1068</v>
      </c>
      <c r="I355" s="325" t="s">
        <v>1069</v>
      </c>
      <c r="J355" s="326">
        <v>1495</v>
      </c>
    </row>
    <row r="356" spans="7:10" x14ac:dyDescent="0.25">
      <c r="G356" s="325" t="s">
        <v>368</v>
      </c>
      <c r="H356" s="325" t="s">
        <v>1070</v>
      </c>
      <c r="I356" s="325" t="s">
        <v>1071</v>
      </c>
      <c r="J356" s="326">
        <v>1487</v>
      </c>
    </row>
    <row r="357" spans="7:10" x14ac:dyDescent="0.25">
      <c r="G357" s="325" t="s">
        <v>368</v>
      </c>
      <c r="H357" s="325" t="s">
        <v>1072</v>
      </c>
      <c r="I357" s="325" t="s">
        <v>1073</v>
      </c>
      <c r="J357" s="326">
        <v>1481</v>
      </c>
    </row>
    <row r="358" spans="7:10" x14ac:dyDescent="0.25">
      <c r="G358" s="325" t="s">
        <v>368</v>
      </c>
      <c r="H358" s="325" t="s">
        <v>1074</v>
      </c>
      <c r="I358" s="325" t="s">
        <v>1075</v>
      </c>
      <c r="J358" s="326">
        <v>1477</v>
      </c>
    </row>
    <row r="359" spans="7:10" x14ac:dyDescent="0.25">
      <c r="G359" s="325" t="s">
        <v>368</v>
      </c>
      <c r="H359" s="325" t="s">
        <v>1076</v>
      </c>
      <c r="I359" s="325" t="s">
        <v>1077</v>
      </c>
      <c r="J359" s="326">
        <v>1464</v>
      </c>
    </row>
    <row r="360" spans="7:10" x14ac:dyDescent="0.25">
      <c r="G360" s="325" t="s">
        <v>368</v>
      </c>
      <c r="H360" s="325" t="s">
        <v>1078</v>
      </c>
      <c r="I360" s="325" t="s">
        <v>1079</v>
      </c>
      <c r="J360" s="326">
        <v>1450</v>
      </c>
    </row>
    <row r="361" spans="7:10" x14ac:dyDescent="0.25">
      <c r="G361" s="325" t="s">
        <v>368</v>
      </c>
      <c r="H361" s="325" t="s">
        <v>1080</v>
      </c>
      <c r="I361" s="325" t="s">
        <v>1081</v>
      </c>
      <c r="J361" s="326">
        <v>1431</v>
      </c>
    </row>
    <row r="362" spans="7:10" x14ac:dyDescent="0.25">
      <c r="G362" s="325" t="s">
        <v>368</v>
      </c>
      <c r="H362" s="325" t="s">
        <v>1082</v>
      </c>
      <c r="I362" s="325" t="s">
        <v>1083</v>
      </c>
      <c r="J362" s="326">
        <v>1431</v>
      </c>
    </row>
    <row r="363" spans="7:10" x14ac:dyDescent="0.25">
      <c r="G363" s="325" t="s">
        <v>368</v>
      </c>
      <c r="H363" s="325" t="s">
        <v>1084</v>
      </c>
      <c r="I363" s="325" t="s">
        <v>1085</v>
      </c>
      <c r="J363" s="326">
        <v>1428</v>
      </c>
    </row>
    <row r="364" spans="7:10" x14ac:dyDescent="0.25">
      <c r="G364" s="325" t="s">
        <v>368</v>
      </c>
      <c r="H364" s="325" t="s">
        <v>1086</v>
      </c>
      <c r="I364" s="325" t="s">
        <v>1087</v>
      </c>
      <c r="J364" s="326">
        <v>1421</v>
      </c>
    </row>
    <row r="365" spans="7:10" x14ac:dyDescent="0.25">
      <c r="G365" s="325" t="s">
        <v>368</v>
      </c>
      <c r="H365" s="325" t="s">
        <v>1088</v>
      </c>
      <c r="I365" s="325" t="s">
        <v>1089</v>
      </c>
      <c r="J365" s="326">
        <v>1410</v>
      </c>
    </row>
    <row r="366" spans="7:10" x14ac:dyDescent="0.25">
      <c r="G366" s="325" t="s">
        <v>368</v>
      </c>
      <c r="H366" s="325" t="s">
        <v>1090</v>
      </c>
      <c r="I366" s="325" t="s">
        <v>1091</v>
      </c>
      <c r="J366" s="326">
        <v>1409</v>
      </c>
    </row>
    <row r="367" spans="7:10" x14ac:dyDescent="0.25">
      <c r="G367" s="325" t="s">
        <v>368</v>
      </c>
      <c r="H367" s="325" t="s">
        <v>1092</v>
      </c>
      <c r="I367" s="325" t="s">
        <v>1093</v>
      </c>
      <c r="J367" s="326">
        <v>1408</v>
      </c>
    </row>
    <row r="368" spans="7:10" x14ac:dyDescent="0.25">
      <c r="G368" s="325" t="s">
        <v>368</v>
      </c>
      <c r="H368" s="325" t="s">
        <v>1094</v>
      </c>
      <c r="I368" s="325" t="s">
        <v>1095</v>
      </c>
      <c r="J368" s="326">
        <v>1400</v>
      </c>
    </row>
    <row r="369" spans="7:11" x14ac:dyDescent="0.25">
      <c r="G369" s="325" t="s">
        <v>368</v>
      </c>
      <c r="H369" s="325" t="s">
        <v>1096</v>
      </c>
      <c r="I369" s="325" t="s">
        <v>1097</v>
      </c>
      <c r="J369" s="326">
        <v>1400</v>
      </c>
    </row>
    <row r="370" spans="7:11" x14ac:dyDescent="0.25">
      <c r="G370" s="325" t="s">
        <v>368</v>
      </c>
      <c r="H370" s="328" t="s">
        <v>1098</v>
      </c>
      <c r="I370" s="328" t="s">
        <v>1099</v>
      </c>
      <c r="J370" s="329">
        <v>1400</v>
      </c>
      <c r="K370" s="329">
        <v>1400</v>
      </c>
    </row>
    <row r="371" spans="7:11" x14ac:dyDescent="0.25">
      <c r="G371" s="325" t="s">
        <v>368</v>
      </c>
      <c r="H371" s="328" t="s">
        <v>1100</v>
      </c>
      <c r="I371" s="328" t="s">
        <v>1101</v>
      </c>
      <c r="J371" s="329">
        <v>1400</v>
      </c>
      <c r="K371" s="329">
        <v>1400</v>
      </c>
    </row>
    <row r="372" spans="7:11" x14ac:dyDescent="0.25">
      <c r="G372" s="325" t="s">
        <v>368</v>
      </c>
      <c r="H372" s="325" t="s">
        <v>1102</v>
      </c>
      <c r="I372" s="325" t="s">
        <v>1103</v>
      </c>
      <c r="J372" s="326">
        <v>1400</v>
      </c>
    </row>
    <row r="373" spans="7:11" x14ac:dyDescent="0.25">
      <c r="G373" s="325" t="s">
        <v>368</v>
      </c>
      <c r="H373" s="325" t="s">
        <v>1104</v>
      </c>
      <c r="I373" s="325" t="s">
        <v>1105</v>
      </c>
      <c r="J373" s="326">
        <v>1400</v>
      </c>
    </row>
    <row r="374" spans="7:11" x14ac:dyDescent="0.25">
      <c r="G374" s="325" t="s">
        <v>368</v>
      </c>
      <c r="H374" s="325" t="s">
        <v>1106</v>
      </c>
      <c r="I374" s="325" t="s">
        <v>1107</v>
      </c>
      <c r="J374" s="326">
        <v>1400</v>
      </c>
    </row>
    <row r="375" spans="7:11" x14ac:dyDescent="0.25">
      <c r="G375" s="325" t="s">
        <v>368</v>
      </c>
      <c r="H375" s="325" t="s">
        <v>1108</v>
      </c>
      <c r="I375" s="325" t="s">
        <v>1109</v>
      </c>
      <c r="J375" s="326">
        <v>1390</v>
      </c>
    </row>
    <row r="376" spans="7:11" x14ac:dyDescent="0.25">
      <c r="G376" s="325" t="s">
        <v>368</v>
      </c>
      <c r="H376" s="325" t="s">
        <v>1110</v>
      </c>
      <c r="I376" s="325" t="s">
        <v>1111</v>
      </c>
      <c r="J376" s="326">
        <v>1390</v>
      </c>
    </row>
    <row r="377" spans="7:11" x14ac:dyDescent="0.25">
      <c r="G377" s="325" t="s">
        <v>368</v>
      </c>
      <c r="H377" s="325" t="s">
        <v>1112</v>
      </c>
      <c r="I377" s="325" t="s">
        <v>1113</v>
      </c>
      <c r="J377" s="326">
        <v>1389</v>
      </c>
    </row>
    <row r="378" spans="7:11" x14ac:dyDescent="0.25">
      <c r="G378" s="325" t="s">
        <v>368</v>
      </c>
      <c r="H378" s="325" t="s">
        <v>1114</v>
      </c>
      <c r="I378" s="325" t="s">
        <v>1115</v>
      </c>
      <c r="J378" s="326">
        <v>1387</v>
      </c>
    </row>
    <row r="379" spans="7:11" x14ac:dyDescent="0.25">
      <c r="G379" s="325" t="s">
        <v>368</v>
      </c>
      <c r="H379" s="325" t="s">
        <v>1116</v>
      </c>
      <c r="I379" s="325" t="s">
        <v>1117</v>
      </c>
      <c r="J379" s="326">
        <v>1386</v>
      </c>
    </row>
    <row r="380" spans="7:11" x14ac:dyDescent="0.25">
      <c r="G380" s="325" t="s">
        <v>368</v>
      </c>
      <c r="H380" s="325" t="s">
        <v>1118</v>
      </c>
      <c r="I380" s="325" t="s">
        <v>1119</v>
      </c>
      <c r="J380" s="326">
        <v>1385</v>
      </c>
    </row>
    <row r="381" spans="7:11" x14ac:dyDescent="0.25">
      <c r="G381" s="325" t="s">
        <v>368</v>
      </c>
      <c r="H381" s="325" t="s">
        <v>1120</v>
      </c>
      <c r="I381" s="325" t="s">
        <v>1121</v>
      </c>
      <c r="J381" s="326">
        <v>1380</v>
      </c>
    </row>
    <row r="382" spans="7:11" x14ac:dyDescent="0.25">
      <c r="G382" s="325" t="s">
        <v>368</v>
      </c>
      <c r="H382" s="325" t="s">
        <v>1122</v>
      </c>
      <c r="I382" s="325" t="s">
        <v>1123</v>
      </c>
      <c r="J382" s="326">
        <v>1378</v>
      </c>
    </row>
    <row r="383" spans="7:11" ht="30" x14ac:dyDescent="0.25">
      <c r="G383" s="325" t="s">
        <v>368</v>
      </c>
      <c r="H383" s="325" t="s">
        <v>1124</v>
      </c>
      <c r="I383" s="325" t="s">
        <v>1125</v>
      </c>
      <c r="J383" s="326">
        <v>1374</v>
      </c>
    </row>
    <row r="384" spans="7:11" x14ac:dyDescent="0.25">
      <c r="G384" s="325" t="s">
        <v>368</v>
      </c>
      <c r="H384" s="325" t="s">
        <v>1126</v>
      </c>
      <c r="I384" s="325" t="s">
        <v>1127</v>
      </c>
      <c r="J384" s="326">
        <v>1361</v>
      </c>
    </row>
    <row r="385" spans="7:10" ht="30" x14ac:dyDescent="0.25">
      <c r="G385" s="325" t="s">
        <v>368</v>
      </c>
      <c r="H385" s="325" t="s">
        <v>1128</v>
      </c>
      <c r="I385" s="325" t="s">
        <v>1129</v>
      </c>
      <c r="J385" s="326">
        <v>1361</v>
      </c>
    </row>
    <row r="386" spans="7:10" x14ac:dyDescent="0.25">
      <c r="G386" s="325" t="s">
        <v>368</v>
      </c>
      <c r="H386" s="325" t="s">
        <v>1130</v>
      </c>
      <c r="I386" s="325" t="s">
        <v>1131</v>
      </c>
      <c r="J386" s="326">
        <v>1361</v>
      </c>
    </row>
    <row r="387" spans="7:10" x14ac:dyDescent="0.25">
      <c r="G387" s="325" t="s">
        <v>368</v>
      </c>
      <c r="H387" s="325" t="s">
        <v>1132</v>
      </c>
      <c r="I387" s="325" t="s">
        <v>1133</v>
      </c>
      <c r="J387" s="326">
        <v>1353</v>
      </c>
    </row>
    <row r="388" spans="7:10" x14ac:dyDescent="0.25">
      <c r="G388" s="325" t="s">
        <v>368</v>
      </c>
      <c r="H388" s="325" t="s">
        <v>1134</v>
      </c>
      <c r="I388" s="325" t="s">
        <v>1135</v>
      </c>
      <c r="J388" s="326">
        <v>1352</v>
      </c>
    </row>
    <row r="389" spans="7:10" ht="30" x14ac:dyDescent="0.25">
      <c r="G389" s="325" t="s">
        <v>368</v>
      </c>
      <c r="H389" s="325" t="s">
        <v>1136</v>
      </c>
      <c r="I389" s="325" t="s">
        <v>1137</v>
      </c>
      <c r="J389" s="326">
        <v>1350</v>
      </c>
    </row>
    <row r="390" spans="7:10" x14ac:dyDescent="0.25">
      <c r="G390" s="325" t="s">
        <v>368</v>
      </c>
      <c r="H390" s="325" t="s">
        <v>1138</v>
      </c>
      <c r="I390" s="325" t="s">
        <v>1139</v>
      </c>
      <c r="J390" s="326">
        <v>1350</v>
      </c>
    </row>
    <row r="391" spans="7:10" x14ac:dyDescent="0.25">
      <c r="G391" s="325" t="s">
        <v>368</v>
      </c>
      <c r="H391" s="325" t="s">
        <v>1140</v>
      </c>
      <c r="I391" s="325" t="s">
        <v>1141</v>
      </c>
      <c r="J391" s="326">
        <v>1350</v>
      </c>
    </row>
    <row r="392" spans="7:10" x14ac:dyDescent="0.25">
      <c r="G392" s="325" t="s">
        <v>368</v>
      </c>
      <c r="H392" s="325" t="s">
        <v>1142</v>
      </c>
      <c r="I392" s="325" t="s">
        <v>1143</v>
      </c>
      <c r="J392" s="326">
        <v>1344</v>
      </c>
    </row>
    <row r="393" spans="7:10" x14ac:dyDescent="0.25">
      <c r="G393" s="325" t="s">
        <v>368</v>
      </c>
      <c r="H393" s="325" t="s">
        <v>1144</v>
      </c>
      <c r="I393" s="325" t="s">
        <v>1145</v>
      </c>
      <c r="J393" s="326">
        <v>1339</v>
      </c>
    </row>
    <row r="394" spans="7:10" x14ac:dyDescent="0.25">
      <c r="G394" s="325" t="s">
        <v>368</v>
      </c>
      <c r="H394" s="325" t="s">
        <v>1146</v>
      </c>
      <c r="I394" s="325" t="s">
        <v>1147</v>
      </c>
      <c r="J394" s="326">
        <v>1332</v>
      </c>
    </row>
    <row r="395" spans="7:10" ht="45" x14ac:dyDescent="0.25">
      <c r="G395" s="325" t="s">
        <v>368</v>
      </c>
      <c r="H395" s="325" t="s">
        <v>1148</v>
      </c>
      <c r="I395" s="325" t="s">
        <v>1149</v>
      </c>
      <c r="J395" s="326">
        <v>1331</v>
      </c>
    </row>
    <row r="396" spans="7:10" x14ac:dyDescent="0.25">
      <c r="G396" s="325" t="s">
        <v>368</v>
      </c>
      <c r="H396" s="325" t="s">
        <v>1150</v>
      </c>
      <c r="I396" s="325" t="s">
        <v>1151</v>
      </c>
      <c r="J396" s="326">
        <v>1329</v>
      </c>
    </row>
    <row r="397" spans="7:10" x14ac:dyDescent="0.25">
      <c r="G397" s="325" t="s">
        <v>368</v>
      </c>
      <c r="H397" s="325" t="s">
        <v>1152</v>
      </c>
      <c r="I397" s="325" t="s">
        <v>1153</v>
      </c>
      <c r="J397" s="326">
        <v>1328</v>
      </c>
    </row>
    <row r="398" spans="7:10" x14ac:dyDescent="0.25">
      <c r="G398" s="325" t="s">
        <v>368</v>
      </c>
      <c r="H398" s="325" t="s">
        <v>1154</v>
      </c>
      <c r="I398" s="325" t="s">
        <v>1155</v>
      </c>
      <c r="J398" s="326">
        <v>1327</v>
      </c>
    </row>
    <row r="399" spans="7:10" x14ac:dyDescent="0.25">
      <c r="G399" s="325" t="s">
        <v>368</v>
      </c>
      <c r="H399" s="325" t="s">
        <v>1156</v>
      </c>
      <c r="I399" s="325" t="s">
        <v>1157</v>
      </c>
      <c r="J399" s="326">
        <v>1326</v>
      </c>
    </row>
    <row r="400" spans="7:10" x14ac:dyDescent="0.25">
      <c r="G400" s="325" t="s">
        <v>368</v>
      </c>
      <c r="H400" s="325" t="s">
        <v>1158</v>
      </c>
      <c r="I400" s="325" t="s">
        <v>1159</v>
      </c>
      <c r="J400" s="326">
        <v>1323</v>
      </c>
    </row>
    <row r="401" spans="7:10" x14ac:dyDescent="0.25">
      <c r="G401" s="325" t="s">
        <v>368</v>
      </c>
      <c r="H401" s="325" t="s">
        <v>1160</v>
      </c>
      <c r="I401" s="325" t="s">
        <v>1161</v>
      </c>
      <c r="J401" s="326">
        <v>1319</v>
      </c>
    </row>
    <row r="402" spans="7:10" x14ac:dyDescent="0.25">
      <c r="G402" s="325" t="s">
        <v>368</v>
      </c>
      <c r="H402" s="325" t="s">
        <v>1162</v>
      </c>
      <c r="I402" s="325" t="s">
        <v>1139</v>
      </c>
      <c r="J402" s="326">
        <v>1300</v>
      </c>
    </row>
    <row r="403" spans="7:10" x14ac:dyDescent="0.25">
      <c r="G403" s="325" t="s">
        <v>368</v>
      </c>
      <c r="H403" s="325" t="s">
        <v>1163</v>
      </c>
      <c r="I403" s="325" t="s">
        <v>1164</v>
      </c>
      <c r="J403" s="326">
        <v>1300</v>
      </c>
    </row>
    <row r="404" spans="7:10" x14ac:dyDescent="0.25">
      <c r="G404" s="325" t="s">
        <v>368</v>
      </c>
      <c r="H404" s="325" t="s">
        <v>1165</v>
      </c>
      <c r="I404" s="325" t="s">
        <v>1166</v>
      </c>
      <c r="J404" s="326">
        <v>1300</v>
      </c>
    </row>
    <row r="405" spans="7:10" x14ac:dyDescent="0.25">
      <c r="G405" s="325" t="s">
        <v>368</v>
      </c>
      <c r="H405" s="325" t="s">
        <v>1167</v>
      </c>
      <c r="I405" s="325" t="s">
        <v>1168</v>
      </c>
      <c r="J405" s="326">
        <v>1300</v>
      </c>
    </row>
    <row r="406" spans="7:10" x14ac:dyDescent="0.25">
      <c r="G406" s="325" t="s">
        <v>368</v>
      </c>
      <c r="H406" s="325" t="s">
        <v>1169</v>
      </c>
      <c r="I406" s="325" t="s">
        <v>1170</v>
      </c>
      <c r="J406" s="326">
        <v>1300</v>
      </c>
    </row>
    <row r="407" spans="7:10" x14ac:dyDescent="0.25">
      <c r="G407" s="325" t="s">
        <v>368</v>
      </c>
      <c r="H407" s="325" t="s">
        <v>1171</v>
      </c>
      <c r="I407" s="325" t="s">
        <v>1172</v>
      </c>
      <c r="J407" s="326">
        <v>1298</v>
      </c>
    </row>
    <row r="408" spans="7:10" x14ac:dyDescent="0.25">
      <c r="G408" s="325" t="s">
        <v>368</v>
      </c>
      <c r="H408" s="325" t="s">
        <v>1173</v>
      </c>
      <c r="I408" s="325" t="s">
        <v>1174</v>
      </c>
      <c r="J408" s="326">
        <v>1286</v>
      </c>
    </row>
    <row r="409" spans="7:10" x14ac:dyDescent="0.25">
      <c r="G409" s="325" t="s">
        <v>368</v>
      </c>
      <c r="H409" s="325" t="s">
        <v>1175</v>
      </c>
      <c r="I409" s="325" t="s">
        <v>1176</v>
      </c>
      <c r="J409" s="326">
        <v>1277</v>
      </c>
    </row>
    <row r="410" spans="7:10" x14ac:dyDescent="0.25">
      <c r="G410" s="325" t="s">
        <v>368</v>
      </c>
      <c r="H410" s="325" t="s">
        <v>1177</v>
      </c>
      <c r="I410" s="325" t="s">
        <v>1178</v>
      </c>
      <c r="J410" s="326">
        <v>1275</v>
      </c>
    </row>
    <row r="411" spans="7:10" x14ac:dyDescent="0.25">
      <c r="G411" s="325" t="s">
        <v>368</v>
      </c>
      <c r="H411" s="325" t="s">
        <v>1179</v>
      </c>
      <c r="I411" s="325" t="s">
        <v>1180</v>
      </c>
      <c r="J411" s="326">
        <v>1275</v>
      </c>
    </row>
    <row r="412" spans="7:10" x14ac:dyDescent="0.25">
      <c r="G412" s="325" t="s">
        <v>368</v>
      </c>
      <c r="H412" s="325" t="s">
        <v>1181</v>
      </c>
      <c r="I412" s="325" t="s">
        <v>1182</v>
      </c>
      <c r="J412" s="326">
        <v>1274</v>
      </c>
    </row>
    <row r="413" spans="7:10" x14ac:dyDescent="0.25">
      <c r="G413" s="325" t="s">
        <v>368</v>
      </c>
      <c r="H413" s="325" t="s">
        <v>1183</v>
      </c>
      <c r="I413" s="325" t="s">
        <v>1184</v>
      </c>
      <c r="J413" s="326">
        <v>1272</v>
      </c>
    </row>
    <row r="414" spans="7:10" x14ac:dyDescent="0.25">
      <c r="G414" s="325" t="s">
        <v>368</v>
      </c>
      <c r="H414" s="325" t="s">
        <v>1185</v>
      </c>
      <c r="I414" s="325" t="s">
        <v>1186</v>
      </c>
      <c r="J414" s="326">
        <v>1267</v>
      </c>
    </row>
    <row r="415" spans="7:10" x14ac:dyDescent="0.25">
      <c r="G415" s="325" t="s">
        <v>368</v>
      </c>
      <c r="H415" s="325" t="s">
        <v>1187</v>
      </c>
      <c r="I415" s="325" t="s">
        <v>1188</v>
      </c>
      <c r="J415" s="326">
        <v>1265</v>
      </c>
    </row>
    <row r="416" spans="7:10" x14ac:dyDescent="0.25">
      <c r="G416" s="325" t="s">
        <v>368</v>
      </c>
      <c r="H416" s="325" t="s">
        <v>1189</v>
      </c>
      <c r="I416" s="325" t="s">
        <v>1190</v>
      </c>
      <c r="J416" s="326">
        <v>1263</v>
      </c>
    </row>
    <row r="417" spans="7:10" x14ac:dyDescent="0.25">
      <c r="G417" s="325" t="s">
        <v>368</v>
      </c>
      <c r="H417" s="325" t="s">
        <v>1191</v>
      </c>
      <c r="I417" s="325" t="s">
        <v>1192</v>
      </c>
      <c r="J417" s="326">
        <v>1263</v>
      </c>
    </row>
    <row r="418" spans="7:10" x14ac:dyDescent="0.25">
      <c r="G418" s="325" t="s">
        <v>368</v>
      </c>
      <c r="H418" s="325" t="s">
        <v>1193</v>
      </c>
      <c r="I418" s="325" t="s">
        <v>1194</v>
      </c>
      <c r="J418" s="326">
        <v>1258</v>
      </c>
    </row>
    <row r="419" spans="7:10" x14ac:dyDescent="0.25">
      <c r="G419" s="325" t="s">
        <v>368</v>
      </c>
      <c r="H419" s="325" t="s">
        <v>1195</v>
      </c>
      <c r="I419" s="325" t="s">
        <v>1196</v>
      </c>
      <c r="J419" s="326">
        <v>1249</v>
      </c>
    </row>
    <row r="420" spans="7:10" x14ac:dyDescent="0.25">
      <c r="G420" s="325" t="s">
        <v>368</v>
      </c>
      <c r="H420" s="325" t="s">
        <v>1197</v>
      </c>
      <c r="I420" s="325" t="s">
        <v>1198</v>
      </c>
      <c r="J420" s="326">
        <v>1248</v>
      </c>
    </row>
    <row r="421" spans="7:10" x14ac:dyDescent="0.25">
      <c r="G421" s="325" t="s">
        <v>368</v>
      </c>
      <c r="H421" s="325" t="s">
        <v>1199</v>
      </c>
      <c r="I421" s="325" t="s">
        <v>1200</v>
      </c>
      <c r="J421" s="326">
        <v>1239</v>
      </c>
    </row>
    <row r="422" spans="7:10" x14ac:dyDescent="0.25">
      <c r="G422" s="325" t="s">
        <v>368</v>
      </c>
      <c r="H422" s="325" t="s">
        <v>1201</v>
      </c>
      <c r="I422" s="325" t="s">
        <v>1202</v>
      </c>
      <c r="J422" s="326">
        <v>1231</v>
      </c>
    </row>
    <row r="423" spans="7:10" ht="30" x14ac:dyDescent="0.25">
      <c r="G423" s="325" t="s">
        <v>368</v>
      </c>
      <c r="H423" s="325" t="s">
        <v>1203</v>
      </c>
      <c r="I423" s="325" t="s">
        <v>1204</v>
      </c>
      <c r="J423" s="326">
        <v>1223</v>
      </c>
    </row>
    <row r="424" spans="7:10" x14ac:dyDescent="0.25">
      <c r="G424" s="325" t="s">
        <v>368</v>
      </c>
      <c r="H424" s="325" t="s">
        <v>1205</v>
      </c>
      <c r="I424" s="325" t="s">
        <v>1206</v>
      </c>
      <c r="J424" s="326">
        <v>1222</v>
      </c>
    </row>
    <row r="425" spans="7:10" x14ac:dyDescent="0.25">
      <c r="G425" s="325" t="s">
        <v>368</v>
      </c>
      <c r="H425" s="325" t="s">
        <v>1207</v>
      </c>
      <c r="I425" s="325" t="s">
        <v>1208</v>
      </c>
      <c r="J425" s="326">
        <v>1218</v>
      </c>
    </row>
    <row r="426" spans="7:10" x14ac:dyDescent="0.25">
      <c r="G426" s="325" t="s">
        <v>368</v>
      </c>
      <c r="H426" s="325" t="s">
        <v>1209</v>
      </c>
      <c r="I426" s="325" t="s">
        <v>1210</v>
      </c>
      <c r="J426" s="326">
        <v>1214</v>
      </c>
    </row>
    <row r="427" spans="7:10" x14ac:dyDescent="0.25">
      <c r="G427" s="325" t="s">
        <v>368</v>
      </c>
      <c r="H427" s="325" t="s">
        <v>1211</v>
      </c>
      <c r="I427" s="325" t="s">
        <v>1212</v>
      </c>
      <c r="J427" s="326">
        <v>1206</v>
      </c>
    </row>
    <row r="428" spans="7:10" x14ac:dyDescent="0.25">
      <c r="G428" s="325" t="s">
        <v>368</v>
      </c>
      <c r="H428" s="325" t="s">
        <v>1213</v>
      </c>
      <c r="I428" s="325" t="s">
        <v>1214</v>
      </c>
      <c r="J428" s="326">
        <v>1204</v>
      </c>
    </row>
    <row r="429" spans="7:10" x14ac:dyDescent="0.25">
      <c r="G429" s="325" t="s">
        <v>368</v>
      </c>
      <c r="H429" s="325" t="s">
        <v>1215</v>
      </c>
      <c r="I429" s="325" t="s">
        <v>1216</v>
      </c>
      <c r="J429" s="326">
        <v>1200</v>
      </c>
    </row>
    <row r="430" spans="7:10" x14ac:dyDescent="0.25">
      <c r="G430" s="325" t="s">
        <v>368</v>
      </c>
      <c r="H430" s="325" t="s">
        <v>1217</v>
      </c>
      <c r="I430" s="325" t="s">
        <v>1218</v>
      </c>
      <c r="J430" s="326">
        <v>1200</v>
      </c>
    </row>
    <row r="431" spans="7:10" x14ac:dyDescent="0.25">
      <c r="G431" s="325" t="s">
        <v>368</v>
      </c>
      <c r="H431" s="325" t="s">
        <v>1219</v>
      </c>
      <c r="I431" s="325" t="s">
        <v>1220</v>
      </c>
      <c r="J431" s="326">
        <v>1200</v>
      </c>
    </row>
    <row r="432" spans="7:10" x14ac:dyDescent="0.25">
      <c r="G432" s="325" t="s">
        <v>368</v>
      </c>
      <c r="H432" s="325" t="s">
        <v>1221</v>
      </c>
      <c r="I432" s="325" t="s">
        <v>1222</v>
      </c>
      <c r="J432" s="326">
        <v>1200</v>
      </c>
    </row>
    <row r="433" spans="7:10" x14ac:dyDescent="0.25">
      <c r="G433" s="325" t="s">
        <v>368</v>
      </c>
      <c r="H433" s="325" t="s">
        <v>1223</v>
      </c>
      <c r="I433" s="325" t="s">
        <v>1224</v>
      </c>
      <c r="J433" s="326">
        <v>1200</v>
      </c>
    </row>
    <row r="434" spans="7:10" x14ac:dyDescent="0.25">
      <c r="G434" s="325" t="s">
        <v>368</v>
      </c>
      <c r="H434" s="325" t="s">
        <v>1225</v>
      </c>
      <c r="I434" s="325" t="s">
        <v>1226</v>
      </c>
      <c r="J434" s="326">
        <v>1200</v>
      </c>
    </row>
    <row r="435" spans="7:10" x14ac:dyDescent="0.25">
      <c r="G435" s="325" t="s">
        <v>368</v>
      </c>
      <c r="H435" s="325" t="s">
        <v>1227</v>
      </c>
      <c r="I435" s="325" t="s">
        <v>1228</v>
      </c>
      <c r="J435" s="326">
        <v>1200</v>
      </c>
    </row>
    <row r="436" spans="7:10" x14ac:dyDescent="0.25">
      <c r="G436" s="325" t="s">
        <v>368</v>
      </c>
      <c r="H436" s="325" t="s">
        <v>1229</v>
      </c>
      <c r="I436" s="325" t="s">
        <v>1230</v>
      </c>
      <c r="J436" s="326">
        <v>1200</v>
      </c>
    </row>
    <row r="437" spans="7:10" x14ac:dyDescent="0.25">
      <c r="G437" s="325" t="s">
        <v>368</v>
      </c>
      <c r="H437" s="325" t="s">
        <v>1231</v>
      </c>
      <c r="I437" s="325" t="s">
        <v>1232</v>
      </c>
      <c r="J437" s="326">
        <v>1200</v>
      </c>
    </row>
    <row r="438" spans="7:10" x14ac:dyDescent="0.25">
      <c r="G438" s="325" t="s">
        <v>368</v>
      </c>
      <c r="H438" s="325" t="s">
        <v>1233</v>
      </c>
      <c r="I438" s="325" t="s">
        <v>1234</v>
      </c>
      <c r="J438" s="326">
        <v>1199</v>
      </c>
    </row>
    <row r="439" spans="7:10" x14ac:dyDescent="0.25">
      <c r="G439" s="325" t="s">
        <v>368</v>
      </c>
      <c r="H439" s="325" t="s">
        <v>1235</v>
      </c>
      <c r="I439" s="325" t="s">
        <v>1236</v>
      </c>
      <c r="J439" s="326">
        <v>1197</v>
      </c>
    </row>
    <row r="440" spans="7:10" x14ac:dyDescent="0.25">
      <c r="G440" s="325" t="s">
        <v>368</v>
      </c>
      <c r="H440" s="325" t="s">
        <v>1237</v>
      </c>
      <c r="I440" s="325" t="s">
        <v>1238</v>
      </c>
      <c r="J440" s="326">
        <v>1195</v>
      </c>
    </row>
    <row r="441" spans="7:10" x14ac:dyDescent="0.25">
      <c r="G441" s="325" t="s">
        <v>368</v>
      </c>
      <c r="H441" s="325" t="s">
        <v>1239</v>
      </c>
      <c r="I441" s="325" t="s">
        <v>1240</v>
      </c>
      <c r="J441" s="326">
        <v>1195</v>
      </c>
    </row>
    <row r="442" spans="7:10" x14ac:dyDescent="0.25">
      <c r="G442" s="325" t="s">
        <v>368</v>
      </c>
      <c r="H442" s="325" t="s">
        <v>1241</v>
      </c>
      <c r="I442" s="325" t="s">
        <v>1242</v>
      </c>
      <c r="J442" s="326">
        <v>1195</v>
      </c>
    </row>
    <row r="443" spans="7:10" x14ac:dyDescent="0.25">
      <c r="G443" s="325" t="s">
        <v>368</v>
      </c>
      <c r="H443" s="325" t="s">
        <v>1243</v>
      </c>
      <c r="I443" s="325" t="s">
        <v>1244</v>
      </c>
      <c r="J443" s="326">
        <v>1195</v>
      </c>
    </row>
    <row r="444" spans="7:10" ht="30" x14ac:dyDescent="0.25">
      <c r="G444" s="325" t="s">
        <v>368</v>
      </c>
      <c r="H444" s="325" t="s">
        <v>1245</v>
      </c>
      <c r="I444" s="325" t="s">
        <v>1246</v>
      </c>
      <c r="J444" s="326">
        <v>1194</v>
      </c>
    </row>
    <row r="445" spans="7:10" x14ac:dyDescent="0.25">
      <c r="G445" s="325" t="s">
        <v>368</v>
      </c>
      <c r="H445" s="325" t="s">
        <v>1247</v>
      </c>
      <c r="I445" s="325" t="s">
        <v>1248</v>
      </c>
      <c r="J445" s="326">
        <v>1191</v>
      </c>
    </row>
    <row r="446" spans="7:10" x14ac:dyDescent="0.25">
      <c r="G446" s="325" t="s">
        <v>368</v>
      </c>
      <c r="H446" s="325" t="s">
        <v>1249</v>
      </c>
      <c r="I446" s="325" t="s">
        <v>1250</v>
      </c>
      <c r="J446" s="326">
        <v>1189</v>
      </c>
    </row>
    <row r="447" spans="7:10" x14ac:dyDescent="0.25">
      <c r="G447" s="325" t="s">
        <v>368</v>
      </c>
      <c r="H447" s="325" t="s">
        <v>1251</v>
      </c>
      <c r="I447" s="325" t="s">
        <v>1252</v>
      </c>
      <c r="J447" s="326">
        <v>1186</v>
      </c>
    </row>
    <row r="448" spans="7:10" x14ac:dyDescent="0.25">
      <c r="G448" s="325" t="s">
        <v>368</v>
      </c>
      <c r="H448" s="325" t="s">
        <v>1253</v>
      </c>
      <c r="I448" s="325" t="s">
        <v>1254</v>
      </c>
      <c r="J448" s="326">
        <v>1184</v>
      </c>
    </row>
    <row r="449" spans="7:10" x14ac:dyDescent="0.25">
      <c r="G449" s="325" t="s">
        <v>368</v>
      </c>
      <c r="H449" s="325" t="s">
        <v>1255</v>
      </c>
      <c r="I449" s="325" t="s">
        <v>1256</v>
      </c>
      <c r="J449" s="326">
        <v>1184</v>
      </c>
    </row>
    <row r="450" spans="7:10" x14ac:dyDescent="0.25">
      <c r="G450" s="325" t="s">
        <v>368</v>
      </c>
      <c r="H450" s="325" t="s">
        <v>1257</v>
      </c>
      <c r="I450" s="325" t="s">
        <v>1258</v>
      </c>
      <c r="J450" s="326">
        <v>1182</v>
      </c>
    </row>
    <row r="451" spans="7:10" x14ac:dyDescent="0.25">
      <c r="G451" s="325" t="s">
        <v>368</v>
      </c>
      <c r="H451" s="325" t="s">
        <v>1259</v>
      </c>
      <c r="I451" s="325" t="s">
        <v>1260</v>
      </c>
      <c r="J451" s="326">
        <v>1181</v>
      </c>
    </row>
    <row r="452" spans="7:10" x14ac:dyDescent="0.25">
      <c r="G452" s="325" t="s">
        <v>368</v>
      </c>
      <c r="H452" s="325" t="s">
        <v>1261</v>
      </c>
      <c r="I452" s="325" t="s">
        <v>1262</v>
      </c>
      <c r="J452" s="326">
        <v>1180</v>
      </c>
    </row>
    <row r="453" spans="7:10" x14ac:dyDescent="0.25">
      <c r="G453" s="325" t="s">
        <v>368</v>
      </c>
      <c r="H453" s="325" t="s">
        <v>1263</v>
      </c>
      <c r="I453" s="325" t="s">
        <v>1264</v>
      </c>
      <c r="J453" s="326">
        <v>1180</v>
      </c>
    </row>
    <row r="454" spans="7:10" x14ac:dyDescent="0.25">
      <c r="G454" s="325" t="s">
        <v>368</v>
      </c>
      <c r="H454" s="325" t="s">
        <v>1265</v>
      </c>
      <c r="I454" s="325" t="s">
        <v>1266</v>
      </c>
      <c r="J454" s="326">
        <v>1177</v>
      </c>
    </row>
    <row r="455" spans="7:10" x14ac:dyDescent="0.25">
      <c r="G455" s="325" t="s">
        <v>368</v>
      </c>
      <c r="H455" s="325" t="s">
        <v>1267</v>
      </c>
      <c r="I455" s="325" t="s">
        <v>1268</v>
      </c>
      <c r="J455" s="326">
        <v>1175</v>
      </c>
    </row>
    <row r="456" spans="7:10" x14ac:dyDescent="0.25">
      <c r="G456" s="325" t="s">
        <v>368</v>
      </c>
      <c r="H456" s="325" t="s">
        <v>1269</v>
      </c>
      <c r="I456" s="325" t="s">
        <v>1270</v>
      </c>
      <c r="J456" s="326">
        <v>1175</v>
      </c>
    </row>
    <row r="457" spans="7:10" x14ac:dyDescent="0.25">
      <c r="G457" s="325" t="s">
        <v>368</v>
      </c>
      <c r="H457" s="325" t="s">
        <v>1271</v>
      </c>
      <c r="I457" s="325" t="s">
        <v>1272</v>
      </c>
      <c r="J457" s="326">
        <v>1175</v>
      </c>
    </row>
    <row r="458" spans="7:10" x14ac:dyDescent="0.25">
      <c r="G458" s="325" t="s">
        <v>368</v>
      </c>
      <c r="H458" s="325" t="s">
        <v>1273</v>
      </c>
      <c r="I458" s="325" t="s">
        <v>1274</v>
      </c>
      <c r="J458" s="326">
        <v>1175</v>
      </c>
    </row>
    <row r="459" spans="7:10" x14ac:dyDescent="0.25">
      <c r="G459" s="325" t="s">
        <v>368</v>
      </c>
      <c r="H459" s="325" t="s">
        <v>1275</v>
      </c>
      <c r="I459" s="325" t="s">
        <v>1276</v>
      </c>
      <c r="J459" s="326">
        <v>1173</v>
      </c>
    </row>
    <row r="460" spans="7:10" x14ac:dyDescent="0.25">
      <c r="G460" s="325" t="s">
        <v>368</v>
      </c>
      <c r="H460" s="325" t="s">
        <v>1277</v>
      </c>
      <c r="I460" s="325" t="s">
        <v>1278</v>
      </c>
      <c r="J460" s="326">
        <v>1162</v>
      </c>
    </row>
    <row r="461" spans="7:10" x14ac:dyDescent="0.25">
      <c r="G461" s="325" t="s">
        <v>368</v>
      </c>
      <c r="H461" s="325" t="s">
        <v>1279</v>
      </c>
      <c r="I461" s="325" t="s">
        <v>1280</v>
      </c>
      <c r="J461" s="326">
        <v>1160</v>
      </c>
    </row>
    <row r="462" spans="7:10" x14ac:dyDescent="0.25">
      <c r="G462" s="325" t="s">
        <v>368</v>
      </c>
      <c r="H462" s="325" t="s">
        <v>1281</v>
      </c>
      <c r="I462" s="325" t="s">
        <v>1282</v>
      </c>
      <c r="J462" s="326">
        <v>1159</v>
      </c>
    </row>
    <row r="463" spans="7:10" x14ac:dyDescent="0.25">
      <c r="G463" s="325" t="s">
        <v>368</v>
      </c>
      <c r="H463" s="325" t="s">
        <v>1283</v>
      </c>
      <c r="I463" s="325" t="s">
        <v>1284</v>
      </c>
      <c r="J463" s="326">
        <v>1150</v>
      </c>
    </row>
    <row r="464" spans="7:10" x14ac:dyDescent="0.25">
      <c r="G464" s="325" t="s">
        <v>368</v>
      </c>
      <c r="H464" s="325" t="s">
        <v>1285</v>
      </c>
      <c r="I464" s="325" t="s">
        <v>1286</v>
      </c>
      <c r="J464" s="326">
        <v>1150</v>
      </c>
    </row>
    <row r="465" spans="7:10" x14ac:dyDescent="0.25">
      <c r="G465" s="325" t="s">
        <v>368</v>
      </c>
      <c r="H465" s="325" t="s">
        <v>1287</v>
      </c>
      <c r="I465" s="325" t="s">
        <v>1288</v>
      </c>
      <c r="J465" s="326">
        <v>1150</v>
      </c>
    </row>
    <row r="466" spans="7:10" x14ac:dyDescent="0.25">
      <c r="G466" s="325" t="s">
        <v>368</v>
      </c>
      <c r="H466" s="325" t="s">
        <v>1289</v>
      </c>
      <c r="I466" s="325" t="s">
        <v>1290</v>
      </c>
      <c r="J466" s="326">
        <v>1146</v>
      </c>
    </row>
    <row r="467" spans="7:10" x14ac:dyDescent="0.25">
      <c r="G467" s="325" t="s">
        <v>368</v>
      </c>
      <c r="H467" s="325" t="s">
        <v>1291</v>
      </c>
      <c r="I467" s="325" t="s">
        <v>1292</v>
      </c>
      <c r="J467" s="326">
        <v>1145</v>
      </c>
    </row>
    <row r="468" spans="7:10" x14ac:dyDescent="0.25">
      <c r="G468" s="325" t="s">
        <v>368</v>
      </c>
      <c r="H468" s="325" t="s">
        <v>1293</v>
      </c>
      <c r="I468" s="325" t="s">
        <v>1294</v>
      </c>
      <c r="J468" s="326">
        <v>1132</v>
      </c>
    </row>
    <row r="469" spans="7:10" x14ac:dyDescent="0.25">
      <c r="G469" s="325" t="s">
        <v>368</v>
      </c>
      <c r="H469" s="325" t="s">
        <v>1295</v>
      </c>
      <c r="I469" s="325" t="s">
        <v>1296</v>
      </c>
      <c r="J469" s="326">
        <v>1130</v>
      </c>
    </row>
    <row r="470" spans="7:10" x14ac:dyDescent="0.25">
      <c r="G470" s="325" t="s">
        <v>368</v>
      </c>
      <c r="H470" s="325" t="s">
        <v>1297</v>
      </c>
      <c r="I470" s="325" t="s">
        <v>1298</v>
      </c>
      <c r="J470" s="326">
        <v>1126</v>
      </c>
    </row>
    <row r="471" spans="7:10" x14ac:dyDescent="0.25">
      <c r="G471" s="325" t="s">
        <v>368</v>
      </c>
      <c r="H471" s="325" t="s">
        <v>1299</v>
      </c>
      <c r="I471" s="325" t="s">
        <v>1300</v>
      </c>
      <c r="J471" s="326">
        <v>1122</v>
      </c>
    </row>
    <row r="472" spans="7:10" x14ac:dyDescent="0.25">
      <c r="G472" s="325" t="s">
        <v>368</v>
      </c>
      <c r="H472" s="325" t="s">
        <v>1301</v>
      </c>
      <c r="I472" s="325" t="s">
        <v>1302</v>
      </c>
      <c r="J472" s="326">
        <v>1121</v>
      </c>
    </row>
    <row r="473" spans="7:10" x14ac:dyDescent="0.25">
      <c r="G473" s="325" t="s">
        <v>368</v>
      </c>
      <c r="H473" s="325" t="s">
        <v>1303</v>
      </c>
      <c r="I473" s="325" t="s">
        <v>1304</v>
      </c>
      <c r="J473" s="326">
        <v>1120</v>
      </c>
    </row>
    <row r="474" spans="7:10" x14ac:dyDescent="0.25">
      <c r="G474" s="325" t="s">
        <v>368</v>
      </c>
      <c r="H474" s="325" t="s">
        <v>1305</v>
      </c>
      <c r="I474" s="325" t="s">
        <v>1306</v>
      </c>
      <c r="J474" s="326">
        <v>1116</v>
      </c>
    </row>
    <row r="475" spans="7:10" x14ac:dyDescent="0.25">
      <c r="G475" s="325" t="s">
        <v>368</v>
      </c>
      <c r="H475" s="325" t="s">
        <v>1307</v>
      </c>
      <c r="I475" s="325" t="s">
        <v>1308</v>
      </c>
      <c r="J475" s="326">
        <v>1116</v>
      </c>
    </row>
    <row r="476" spans="7:10" x14ac:dyDescent="0.25">
      <c r="G476" s="325" t="s">
        <v>368</v>
      </c>
      <c r="H476" s="325" t="s">
        <v>1309</v>
      </c>
      <c r="I476" s="325" t="s">
        <v>1310</v>
      </c>
      <c r="J476" s="326">
        <v>1113</v>
      </c>
    </row>
    <row r="477" spans="7:10" x14ac:dyDescent="0.25">
      <c r="G477" s="325" t="s">
        <v>368</v>
      </c>
      <c r="H477" s="325" t="s">
        <v>1311</v>
      </c>
      <c r="I477" s="325" t="s">
        <v>1312</v>
      </c>
      <c r="J477" s="326">
        <v>1110</v>
      </c>
    </row>
    <row r="478" spans="7:10" x14ac:dyDescent="0.25">
      <c r="G478" s="325" t="s">
        <v>368</v>
      </c>
      <c r="H478" s="325" t="s">
        <v>1313</v>
      </c>
      <c r="I478" s="325" t="s">
        <v>1314</v>
      </c>
      <c r="J478" s="326">
        <v>1100</v>
      </c>
    </row>
    <row r="479" spans="7:10" x14ac:dyDescent="0.25">
      <c r="G479" s="325" t="s">
        <v>368</v>
      </c>
      <c r="H479" s="325" t="s">
        <v>1315</v>
      </c>
      <c r="I479" s="325" t="s">
        <v>1316</v>
      </c>
      <c r="J479" s="326">
        <v>1100</v>
      </c>
    </row>
    <row r="480" spans="7:10" x14ac:dyDescent="0.25">
      <c r="G480" s="325" t="s">
        <v>368</v>
      </c>
      <c r="H480" s="325" t="s">
        <v>1317</v>
      </c>
      <c r="I480" s="325" t="s">
        <v>1318</v>
      </c>
      <c r="J480" s="326">
        <v>1100</v>
      </c>
    </row>
    <row r="481" spans="7:10" x14ac:dyDescent="0.25">
      <c r="G481" s="325" t="s">
        <v>368</v>
      </c>
      <c r="H481" s="325" t="s">
        <v>1319</v>
      </c>
      <c r="I481" s="325" t="s">
        <v>1320</v>
      </c>
      <c r="J481" s="326">
        <v>1100</v>
      </c>
    </row>
    <row r="482" spans="7:10" x14ac:dyDescent="0.25">
      <c r="G482" s="325" t="s">
        <v>368</v>
      </c>
      <c r="H482" s="325" t="s">
        <v>1321</v>
      </c>
      <c r="I482" s="325" t="s">
        <v>1322</v>
      </c>
      <c r="J482" s="326">
        <v>1100</v>
      </c>
    </row>
    <row r="483" spans="7:10" x14ac:dyDescent="0.25">
      <c r="G483" s="325" t="s">
        <v>368</v>
      </c>
      <c r="H483" s="325" t="s">
        <v>1323</v>
      </c>
      <c r="I483" s="325" t="s">
        <v>1324</v>
      </c>
      <c r="J483" s="326">
        <v>1100</v>
      </c>
    </row>
    <row r="484" spans="7:10" ht="30" x14ac:dyDescent="0.25">
      <c r="G484" s="325" t="s">
        <v>368</v>
      </c>
      <c r="H484" s="325" t="s">
        <v>1325</v>
      </c>
      <c r="I484" s="325" t="s">
        <v>1326</v>
      </c>
      <c r="J484" s="326">
        <v>1098</v>
      </c>
    </row>
    <row r="485" spans="7:10" ht="30" x14ac:dyDescent="0.25">
      <c r="G485" s="325" t="s">
        <v>368</v>
      </c>
      <c r="H485" s="325" t="s">
        <v>1327</v>
      </c>
      <c r="I485" s="325" t="s">
        <v>1328</v>
      </c>
      <c r="J485" s="326">
        <v>1097</v>
      </c>
    </row>
    <row r="486" spans="7:10" x14ac:dyDescent="0.25">
      <c r="G486" s="325" t="s">
        <v>368</v>
      </c>
      <c r="H486" s="325" t="s">
        <v>1329</v>
      </c>
      <c r="I486" s="325" t="s">
        <v>1330</v>
      </c>
      <c r="J486" s="326">
        <v>1087</v>
      </c>
    </row>
    <row r="487" spans="7:10" x14ac:dyDescent="0.25">
      <c r="G487" s="325" t="s">
        <v>368</v>
      </c>
      <c r="H487" s="325" t="s">
        <v>1331</v>
      </c>
      <c r="I487" s="325" t="s">
        <v>1332</v>
      </c>
      <c r="J487" s="326">
        <v>1087</v>
      </c>
    </row>
    <row r="488" spans="7:10" x14ac:dyDescent="0.25">
      <c r="G488" s="325" t="s">
        <v>368</v>
      </c>
      <c r="H488" s="325" t="s">
        <v>1333</v>
      </c>
      <c r="I488" s="325" t="s">
        <v>1334</v>
      </c>
      <c r="J488" s="326">
        <v>1087</v>
      </c>
    </row>
    <row r="489" spans="7:10" x14ac:dyDescent="0.25">
      <c r="G489" s="325" t="s">
        <v>368</v>
      </c>
      <c r="H489" s="325" t="s">
        <v>1335</v>
      </c>
      <c r="I489" s="325" t="s">
        <v>1336</v>
      </c>
      <c r="J489" s="326">
        <v>1082</v>
      </c>
    </row>
    <row r="490" spans="7:10" x14ac:dyDescent="0.25">
      <c r="G490" s="325" t="s">
        <v>368</v>
      </c>
      <c r="H490" s="325" t="s">
        <v>1337</v>
      </c>
      <c r="I490" s="325" t="s">
        <v>1338</v>
      </c>
      <c r="J490" s="326">
        <v>1080</v>
      </c>
    </row>
    <row r="491" spans="7:10" x14ac:dyDescent="0.25">
      <c r="G491" s="325" t="s">
        <v>368</v>
      </c>
      <c r="H491" s="325" t="s">
        <v>1339</v>
      </c>
      <c r="I491" s="325" t="s">
        <v>1340</v>
      </c>
      <c r="J491" s="326">
        <v>1069</v>
      </c>
    </row>
    <row r="492" spans="7:10" x14ac:dyDescent="0.25">
      <c r="G492" s="325" t="s">
        <v>368</v>
      </c>
      <c r="H492" s="325" t="s">
        <v>1341</v>
      </c>
      <c r="I492" s="325" t="s">
        <v>1342</v>
      </c>
      <c r="J492" s="326">
        <v>1068</v>
      </c>
    </row>
    <row r="493" spans="7:10" x14ac:dyDescent="0.25">
      <c r="G493" s="325" t="s">
        <v>368</v>
      </c>
      <c r="H493" s="325" t="s">
        <v>1343</v>
      </c>
      <c r="I493" s="325" t="s">
        <v>1344</v>
      </c>
      <c r="J493" s="326">
        <v>1062</v>
      </c>
    </row>
    <row r="494" spans="7:10" x14ac:dyDescent="0.25">
      <c r="G494" s="325" t="s">
        <v>368</v>
      </c>
      <c r="H494" s="325" t="s">
        <v>1345</v>
      </c>
      <c r="I494" s="325" t="s">
        <v>1346</v>
      </c>
      <c r="J494" s="326">
        <v>1062</v>
      </c>
    </row>
    <row r="495" spans="7:10" x14ac:dyDescent="0.25">
      <c r="G495" s="325" t="s">
        <v>368</v>
      </c>
      <c r="H495" s="325" t="s">
        <v>1347</v>
      </c>
      <c r="I495" s="325" t="s">
        <v>1348</v>
      </c>
      <c r="J495" s="326">
        <v>1062</v>
      </c>
    </row>
    <row r="496" spans="7:10" x14ac:dyDescent="0.25">
      <c r="G496" s="325" t="s">
        <v>368</v>
      </c>
      <c r="H496" s="325" t="s">
        <v>1349</v>
      </c>
      <c r="I496" s="325" t="s">
        <v>1350</v>
      </c>
      <c r="J496" s="326">
        <v>1062</v>
      </c>
    </row>
    <row r="497" spans="7:10" x14ac:dyDescent="0.25">
      <c r="G497" s="325" t="s">
        <v>368</v>
      </c>
      <c r="H497" s="325" t="s">
        <v>1351</v>
      </c>
      <c r="I497" s="325" t="s">
        <v>1352</v>
      </c>
      <c r="J497" s="326">
        <v>1062</v>
      </c>
    </row>
    <row r="498" spans="7:10" x14ac:dyDescent="0.25">
      <c r="G498" s="325" t="s">
        <v>368</v>
      </c>
      <c r="H498" s="325" t="s">
        <v>1353</v>
      </c>
      <c r="I498" s="325" t="s">
        <v>1354</v>
      </c>
      <c r="J498" s="326">
        <v>1062</v>
      </c>
    </row>
    <row r="499" spans="7:10" x14ac:dyDescent="0.25">
      <c r="G499" s="325" t="s">
        <v>368</v>
      </c>
      <c r="H499" s="325" t="s">
        <v>1355</v>
      </c>
      <c r="I499" s="325" t="s">
        <v>1356</v>
      </c>
      <c r="J499" s="326">
        <v>1060</v>
      </c>
    </row>
    <row r="500" spans="7:10" x14ac:dyDescent="0.25">
      <c r="G500" s="325" t="s">
        <v>368</v>
      </c>
      <c r="H500" s="325" t="s">
        <v>1357</v>
      </c>
      <c r="I500" s="325" t="s">
        <v>1358</v>
      </c>
      <c r="J500" s="326">
        <v>1060</v>
      </c>
    </row>
    <row r="501" spans="7:10" x14ac:dyDescent="0.25">
      <c r="G501" s="325" t="s">
        <v>368</v>
      </c>
      <c r="H501" s="325" t="s">
        <v>1359</v>
      </c>
      <c r="I501" s="325" t="s">
        <v>1360</v>
      </c>
      <c r="J501" s="326">
        <v>1060</v>
      </c>
    </row>
    <row r="502" spans="7:10" x14ac:dyDescent="0.25">
      <c r="G502" s="325" t="s">
        <v>368</v>
      </c>
      <c r="H502" s="325" t="s">
        <v>1361</v>
      </c>
      <c r="I502" s="325" t="s">
        <v>1362</v>
      </c>
      <c r="J502" s="326">
        <v>1060</v>
      </c>
    </row>
    <row r="503" spans="7:10" x14ac:dyDescent="0.25">
      <c r="G503" s="325" t="s">
        <v>368</v>
      </c>
      <c r="H503" s="325" t="s">
        <v>1363</v>
      </c>
      <c r="I503" s="325" t="s">
        <v>1364</v>
      </c>
      <c r="J503" s="326">
        <v>1060</v>
      </c>
    </row>
    <row r="504" spans="7:10" x14ac:dyDescent="0.25">
      <c r="G504" s="325" t="s">
        <v>368</v>
      </c>
      <c r="H504" s="325" t="s">
        <v>1365</v>
      </c>
      <c r="I504" s="325" t="s">
        <v>1366</v>
      </c>
      <c r="J504" s="326">
        <v>1060</v>
      </c>
    </row>
    <row r="505" spans="7:10" x14ac:dyDescent="0.25">
      <c r="G505" s="325" t="s">
        <v>368</v>
      </c>
      <c r="H505" s="325" t="s">
        <v>1367</v>
      </c>
      <c r="I505" s="325" t="s">
        <v>1368</v>
      </c>
      <c r="J505" s="326">
        <v>1059</v>
      </c>
    </row>
    <row r="506" spans="7:10" ht="30" x14ac:dyDescent="0.25">
      <c r="G506" s="325" t="s">
        <v>368</v>
      </c>
      <c r="H506" s="325" t="s">
        <v>1369</v>
      </c>
      <c r="I506" s="325" t="s">
        <v>1370</v>
      </c>
      <c r="J506" s="326">
        <v>1057</v>
      </c>
    </row>
    <row r="507" spans="7:10" x14ac:dyDescent="0.25">
      <c r="G507" s="325" t="s">
        <v>368</v>
      </c>
      <c r="H507" s="325" t="s">
        <v>1371</v>
      </c>
      <c r="I507" s="325" t="s">
        <v>1372</v>
      </c>
      <c r="J507" s="326">
        <v>1055</v>
      </c>
    </row>
    <row r="508" spans="7:10" x14ac:dyDescent="0.25">
      <c r="G508" s="325" t="s">
        <v>368</v>
      </c>
      <c r="H508" s="325" t="s">
        <v>1373</v>
      </c>
      <c r="I508" s="325" t="s">
        <v>1374</v>
      </c>
      <c r="J508" s="326">
        <v>1052</v>
      </c>
    </row>
    <row r="509" spans="7:10" x14ac:dyDescent="0.25">
      <c r="G509" s="325" t="s">
        <v>368</v>
      </c>
      <c r="H509" s="325" t="s">
        <v>1375</v>
      </c>
      <c r="I509" s="325" t="s">
        <v>1376</v>
      </c>
      <c r="J509" s="326">
        <v>1050</v>
      </c>
    </row>
    <row r="510" spans="7:10" x14ac:dyDescent="0.25">
      <c r="G510" s="325" t="s">
        <v>368</v>
      </c>
      <c r="H510" s="325" t="s">
        <v>1377</v>
      </c>
      <c r="I510" s="325" t="s">
        <v>1378</v>
      </c>
      <c r="J510" s="326">
        <v>1050</v>
      </c>
    </row>
    <row r="511" spans="7:10" ht="30" x14ac:dyDescent="0.25">
      <c r="G511" s="325" t="s">
        <v>368</v>
      </c>
      <c r="H511" s="325" t="s">
        <v>1379</v>
      </c>
      <c r="I511" s="325" t="s">
        <v>1380</v>
      </c>
      <c r="J511" s="326">
        <v>1050</v>
      </c>
    </row>
    <row r="512" spans="7:10" x14ac:dyDescent="0.25">
      <c r="G512" s="325" t="s">
        <v>368</v>
      </c>
      <c r="H512" s="325" t="s">
        <v>1381</v>
      </c>
      <c r="I512" s="325" t="s">
        <v>1382</v>
      </c>
      <c r="J512" s="326">
        <v>1050</v>
      </c>
    </row>
    <row r="513" spans="7:10" x14ac:dyDescent="0.25">
      <c r="G513" s="325" t="s">
        <v>368</v>
      </c>
      <c r="H513" s="325" t="s">
        <v>1383</v>
      </c>
      <c r="I513" s="325" t="s">
        <v>1384</v>
      </c>
      <c r="J513" s="326">
        <v>1050</v>
      </c>
    </row>
    <row r="514" spans="7:10" x14ac:dyDescent="0.25">
      <c r="G514" s="325" t="s">
        <v>368</v>
      </c>
      <c r="H514" s="325" t="s">
        <v>1385</v>
      </c>
      <c r="I514" s="325" t="s">
        <v>1386</v>
      </c>
      <c r="J514" s="326">
        <v>1045</v>
      </c>
    </row>
    <row r="515" spans="7:10" x14ac:dyDescent="0.25">
      <c r="G515" s="325" t="s">
        <v>368</v>
      </c>
      <c r="H515" s="325" t="s">
        <v>1387</v>
      </c>
      <c r="I515" s="325" t="s">
        <v>1388</v>
      </c>
      <c r="J515" s="326">
        <v>1044</v>
      </c>
    </row>
    <row r="516" spans="7:10" x14ac:dyDescent="0.25">
      <c r="G516" s="325" t="s">
        <v>368</v>
      </c>
      <c r="H516" s="325" t="s">
        <v>1389</v>
      </c>
      <c r="I516" s="325" t="s">
        <v>1390</v>
      </c>
      <c r="J516" s="326">
        <v>1044</v>
      </c>
    </row>
    <row r="517" spans="7:10" x14ac:dyDescent="0.25">
      <c r="G517" s="325" t="s">
        <v>368</v>
      </c>
      <c r="H517" s="325" t="s">
        <v>1391</v>
      </c>
      <c r="I517" s="325" t="s">
        <v>1392</v>
      </c>
      <c r="J517" s="326">
        <v>1043</v>
      </c>
    </row>
    <row r="518" spans="7:10" x14ac:dyDescent="0.25">
      <c r="G518" s="325" t="s">
        <v>368</v>
      </c>
      <c r="H518" s="325" t="s">
        <v>1393</v>
      </c>
      <c r="I518" s="325" t="s">
        <v>1394</v>
      </c>
      <c r="J518" s="326">
        <v>1043</v>
      </c>
    </row>
    <row r="519" spans="7:10" x14ac:dyDescent="0.25">
      <c r="G519" s="325" t="s">
        <v>368</v>
      </c>
      <c r="H519" s="325" t="s">
        <v>1395</v>
      </c>
      <c r="I519" s="325" t="s">
        <v>1396</v>
      </c>
      <c r="J519" s="326">
        <v>1043</v>
      </c>
    </row>
    <row r="520" spans="7:10" x14ac:dyDescent="0.25">
      <c r="G520" s="325" t="s">
        <v>368</v>
      </c>
      <c r="H520" s="325" t="s">
        <v>1397</v>
      </c>
      <c r="I520" s="325" t="s">
        <v>1398</v>
      </c>
      <c r="J520" s="326">
        <v>1042</v>
      </c>
    </row>
    <row r="521" spans="7:10" x14ac:dyDescent="0.25">
      <c r="G521" s="325" t="s">
        <v>368</v>
      </c>
      <c r="H521" s="325" t="s">
        <v>1399</v>
      </c>
      <c r="I521" s="325" t="s">
        <v>1400</v>
      </c>
      <c r="J521" s="326">
        <v>1042</v>
      </c>
    </row>
    <row r="522" spans="7:10" ht="30" x14ac:dyDescent="0.25">
      <c r="G522" s="325" t="s">
        <v>368</v>
      </c>
      <c r="H522" s="325" t="s">
        <v>1401</v>
      </c>
      <c r="I522" s="325" t="s">
        <v>1402</v>
      </c>
      <c r="J522" s="326">
        <v>1040</v>
      </c>
    </row>
    <row r="523" spans="7:10" ht="30" x14ac:dyDescent="0.25">
      <c r="G523" s="325" t="s">
        <v>368</v>
      </c>
      <c r="H523" s="325" t="s">
        <v>1403</v>
      </c>
      <c r="I523" s="325" t="s">
        <v>1404</v>
      </c>
      <c r="J523" s="326">
        <v>1039</v>
      </c>
    </row>
    <row r="524" spans="7:10" x14ac:dyDescent="0.25">
      <c r="G524" s="325" t="s">
        <v>368</v>
      </c>
      <c r="H524" s="325" t="s">
        <v>1405</v>
      </c>
      <c r="I524" s="325" t="s">
        <v>1406</v>
      </c>
      <c r="J524" s="326">
        <v>1039</v>
      </c>
    </row>
    <row r="525" spans="7:10" x14ac:dyDescent="0.25">
      <c r="G525" s="325" t="s">
        <v>368</v>
      </c>
      <c r="H525" s="325" t="s">
        <v>1407</v>
      </c>
      <c r="I525" s="325" t="s">
        <v>1408</v>
      </c>
      <c r="J525" s="326">
        <v>1039</v>
      </c>
    </row>
    <row r="526" spans="7:10" x14ac:dyDescent="0.25">
      <c r="G526" s="325" t="s">
        <v>368</v>
      </c>
      <c r="H526" s="325" t="s">
        <v>1409</v>
      </c>
      <c r="I526" s="325" t="s">
        <v>1410</v>
      </c>
      <c r="J526" s="326">
        <v>1035</v>
      </c>
    </row>
    <row r="527" spans="7:10" x14ac:dyDescent="0.25">
      <c r="G527" s="325" t="s">
        <v>368</v>
      </c>
      <c r="H527" s="325" t="s">
        <v>1411</v>
      </c>
      <c r="I527" s="325" t="s">
        <v>1412</v>
      </c>
      <c r="J527" s="326">
        <v>1034</v>
      </c>
    </row>
    <row r="528" spans="7:10" x14ac:dyDescent="0.25">
      <c r="G528" s="325" t="s">
        <v>368</v>
      </c>
      <c r="H528" s="325" t="s">
        <v>1413</v>
      </c>
      <c r="I528" s="325" t="s">
        <v>1414</v>
      </c>
      <c r="J528" s="326">
        <v>1033</v>
      </c>
    </row>
    <row r="529" spans="7:10" ht="30" x14ac:dyDescent="0.25">
      <c r="G529" s="325" t="s">
        <v>368</v>
      </c>
      <c r="H529" s="325" t="s">
        <v>1415</v>
      </c>
      <c r="I529" s="325" t="s">
        <v>1416</v>
      </c>
      <c r="J529" s="326">
        <v>1033</v>
      </c>
    </row>
    <row r="530" spans="7:10" x14ac:dyDescent="0.25">
      <c r="G530" s="325" t="s">
        <v>368</v>
      </c>
      <c r="H530" s="325" t="s">
        <v>1417</v>
      </c>
      <c r="I530" s="325" t="s">
        <v>1418</v>
      </c>
      <c r="J530" s="326">
        <v>1033</v>
      </c>
    </row>
    <row r="531" spans="7:10" x14ac:dyDescent="0.25">
      <c r="G531" s="325" t="s">
        <v>368</v>
      </c>
      <c r="H531" s="325" t="s">
        <v>1419</v>
      </c>
      <c r="I531" s="325" t="s">
        <v>1420</v>
      </c>
      <c r="J531" s="326">
        <v>1031</v>
      </c>
    </row>
    <row r="532" spans="7:10" x14ac:dyDescent="0.25">
      <c r="G532" s="325" t="s">
        <v>368</v>
      </c>
      <c r="H532" s="325" t="s">
        <v>1421</v>
      </c>
      <c r="I532" s="325" t="s">
        <v>1422</v>
      </c>
      <c r="J532" s="326">
        <v>1030</v>
      </c>
    </row>
    <row r="533" spans="7:10" x14ac:dyDescent="0.25">
      <c r="G533" s="325" t="s">
        <v>368</v>
      </c>
      <c r="H533" s="325" t="s">
        <v>1423</v>
      </c>
      <c r="I533" s="325" t="s">
        <v>1424</v>
      </c>
      <c r="J533" s="326">
        <v>1030</v>
      </c>
    </row>
    <row r="534" spans="7:10" x14ac:dyDescent="0.25">
      <c r="G534" s="325" t="s">
        <v>368</v>
      </c>
      <c r="H534" s="325" t="s">
        <v>1425</v>
      </c>
      <c r="I534" s="325" t="s">
        <v>1426</v>
      </c>
      <c r="J534" s="326">
        <v>1030</v>
      </c>
    </row>
    <row r="535" spans="7:10" x14ac:dyDescent="0.25">
      <c r="G535" s="325" t="s">
        <v>368</v>
      </c>
      <c r="H535" s="325" t="s">
        <v>1427</v>
      </c>
      <c r="I535" s="325" t="s">
        <v>1428</v>
      </c>
      <c r="J535" s="326">
        <v>1029</v>
      </c>
    </row>
    <row r="536" spans="7:10" x14ac:dyDescent="0.25">
      <c r="G536" s="325" t="s">
        <v>368</v>
      </c>
      <c r="H536" s="325" t="s">
        <v>1429</v>
      </c>
      <c r="I536" s="325" t="s">
        <v>1430</v>
      </c>
      <c r="J536" s="326">
        <v>1029</v>
      </c>
    </row>
    <row r="537" spans="7:10" x14ac:dyDescent="0.25">
      <c r="G537" s="325" t="s">
        <v>368</v>
      </c>
      <c r="H537" s="325" t="s">
        <v>1431</v>
      </c>
      <c r="I537" s="325" t="s">
        <v>1432</v>
      </c>
      <c r="J537" s="326">
        <v>1029</v>
      </c>
    </row>
    <row r="538" spans="7:10" x14ac:dyDescent="0.25">
      <c r="G538" s="325" t="s">
        <v>368</v>
      </c>
      <c r="H538" s="325" t="s">
        <v>1433</v>
      </c>
      <c r="I538" s="325" t="s">
        <v>1434</v>
      </c>
      <c r="J538" s="326">
        <v>1029</v>
      </c>
    </row>
    <row r="539" spans="7:10" x14ac:dyDescent="0.25">
      <c r="G539" s="325" t="s">
        <v>368</v>
      </c>
      <c r="H539" s="325" t="s">
        <v>1435</v>
      </c>
      <c r="I539" s="325" t="s">
        <v>1436</v>
      </c>
      <c r="J539" s="326">
        <v>1028</v>
      </c>
    </row>
    <row r="540" spans="7:10" x14ac:dyDescent="0.25">
      <c r="G540" s="325" t="s">
        <v>368</v>
      </c>
      <c r="H540" s="325" t="s">
        <v>1437</v>
      </c>
      <c r="I540" s="325" t="s">
        <v>1438</v>
      </c>
      <c r="J540" s="326">
        <v>1028</v>
      </c>
    </row>
    <row r="541" spans="7:10" x14ac:dyDescent="0.25">
      <c r="G541" s="325" t="s">
        <v>368</v>
      </c>
      <c r="H541" s="325" t="s">
        <v>1439</v>
      </c>
      <c r="I541" s="325" t="s">
        <v>1440</v>
      </c>
      <c r="J541" s="326">
        <v>1028</v>
      </c>
    </row>
    <row r="542" spans="7:10" x14ac:dyDescent="0.25">
      <c r="G542" s="325" t="s">
        <v>368</v>
      </c>
      <c r="H542" s="325" t="s">
        <v>1441</v>
      </c>
      <c r="I542" s="325" t="s">
        <v>1442</v>
      </c>
      <c r="J542" s="326">
        <v>1026</v>
      </c>
    </row>
    <row r="543" spans="7:10" x14ac:dyDescent="0.25">
      <c r="G543" s="325" t="s">
        <v>368</v>
      </c>
      <c r="H543" s="325" t="s">
        <v>1443</v>
      </c>
      <c r="I543" s="325" t="s">
        <v>1444</v>
      </c>
      <c r="J543" s="326">
        <v>1026</v>
      </c>
    </row>
    <row r="544" spans="7:10" x14ac:dyDescent="0.25">
      <c r="G544" s="325" t="s">
        <v>368</v>
      </c>
      <c r="H544" s="325" t="s">
        <v>1445</v>
      </c>
      <c r="I544" s="325" t="s">
        <v>1446</v>
      </c>
      <c r="J544" s="326">
        <v>1026</v>
      </c>
    </row>
    <row r="545" spans="7:10" x14ac:dyDescent="0.25">
      <c r="G545" s="325" t="s">
        <v>368</v>
      </c>
      <c r="H545" s="325" t="s">
        <v>1447</v>
      </c>
      <c r="I545" s="325" t="s">
        <v>1448</v>
      </c>
      <c r="J545" s="326">
        <v>1026</v>
      </c>
    </row>
    <row r="546" spans="7:10" x14ac:dyDescent="0.25">
      <c r="G546" s="325" t="s">
        <v>368</v>
      </c>
      <c r="H546" s="325" t="s">
        <v>1449</v>
      </c>
      <c r="I546" s="325" t="s">
        <v>1450</v>
      </c>
      <c r="J546" s="326">
        <v>1026</v>
      </c>
    </row>
    <row r="547" spans="7:10" x14ac:dyDescent="0.25">
      <c r="G547" s="325" t="s">
        <v>368</v>
      </c>
      <c r="H547" s="325" t="s">
        <v>1451</v>
      </c>
      <c r="I547" s="325" t="s">
        <v>1452</v>
      </c>
      <c r="J547" s="326">
        <v>1026</v>
      </c>
    </row>
    <row r="548" spans="7:10" x14ac:dyDescent="0.25">
      <c r="G548" s="325" t="s">
        <v>368</v>
      </c>
      <c r="H548" s="325" t="s">
        <v>1453</v>
      </c>
      <c r="I548" s="325" t="s">
        <v>1454</v>
      </c>
      <c r="J548" s="326">
        <v>1025</v>
      </c>
    </row>
    <row r="549" spans="7:10" x14ac:dyDescent="0.25">
      <c r="G549" s="325" t="s">
        <v>368</v>
      </c>
      <c r="H549" s="325" t="s">
        <v>1455</v>
      </c>
      <c r="I549" s="325" t="s">
        <v>1456</v>
      </c>
      <c r="J549" s="326">
        <v>1025</v>
      </c>
    </row>
    <row r="550" spans="7:10" x14ac:dyDescent="0.25">
      <c r="G550" s="325" t="s">
        <v>368</v>
      </c>
      <c r="H550" s="325" t="s">
        <v>1457</v>
      </c>
      <c r="I550" s="325" t="s">
        <v>1458</v>
      </c>
      <c r="J550" s="326">
        <v>1025</v>
      </c>
    </row>
    <row r="551" spans="7:10" x14ac:dyDescent="0.25">
      <c r="G551" s="325" t="s">
        <v>368</v>
      </c>
      <c r="H551" s="325" t="s">
        <v>1459</v>
      </c>
      <c r="I551" s="325" t="s">
        <v>1460</v>
      </c>
      <c r="J551" s="326">
        <v>1025</v>
      </c>
    </row>
    <row r="552" spans="7:10" x14ac:dyDescent="0.25">
      <c r="G552" s="325" t="s">
        <v>368</v>
      </c>
      <c r="H552" s="325" t="s">
        <v>1461</v>
      </c>
      <c r="I552" s="325" t="s">
        <v>1462</v>
      </c>
      <c r="J552" s="326">
        <v>1025</v>
      </c>
    </row>
    <row r="553" spans="7:10" x14ac:dyDescent="0.25">
      <c r="G553" s="325" t="s">
        <v>368</v>
      </c>
      <c r="H553" s="325" t="s">
        <v>1463</v>
      </c>
      <c r="I553" s="325" t="s">
        <v>1464</v>
      </c>
      <c r="J553" s="326">
        <v>1025</v>
      </c>
    </row>
    <row r="554" spans="7:10" x14ac:dyDescent="0.25">
      <c r="G554" s="325" t="s">
        <v>368</v>
      </c>
      <c r="H554" s="325" t="s">
        <v>1465</v>
      </c>
      <c r="I554" s="325" t="s">
        <v>1466</v>
      </c>
      <c r="J554" s="326">
        <v>1025</v>
      </c>
    </row>
    <row r="555" spans="7:10" x14ac:dyDescent="0.25">
      <c r="G555" s="325" t="s">
        <v>368</v>
      </c>
      <c r="H555" s="325" t="s">
        <v>1467</v>
      </c>
      <c r="I555" s="325" t="s">
        <v>1468</v>
      </c>
      <c r="J555" s="326">
        <v>1023</v>
      </c>
    </row>
    <row r="556" spans="7:10" x14ac:dyDescent="0.25">
      <c r="G556" s="325" t="s">
        <v>368</v>
      </c>
      <c r="H556" s="325" t="s">
        <v>1469</v>
      </c>
      <c r="I556" s="325" t="s">
        <v>1470</v>
      </c>
      <c r="J556" s="326">
        <v>1023</v>
      </c>
    </row>
    <row r="557" spans="7:10" x14ac:dyDescent="0.25">
      <c r="G557" s="325" t="s">
        <v>368</v>
      </c>
      <c r="H557" s="325" t="s">
        <v>1471</v>
      </c>
      <c r="I557" s="325" t="s">
        <v>1472</v>
      </c>
      <c r="J557" s="326">
        <v>1023</v>
      </c>
    </row>
    <row r="558" spans="7:10" x14ac:dyDescent="0.25">
      <c r="G558" s="325" t="s">
        <v>368</v>
      </c>
      <c r="H558" s="325" t="s">
        <v>1473</v>
      </c>
      <c r="I558" s="325" t="s">
        <v>1474</v>
      </c>
      <c r="J558" s="326">
        <v>1021</v>
      </c>
    </row>
    <row r="559" spans="7:10" x14ac:dyDescent="0.25">
      <c r="G559" s="325" t="s">
        <v>368</v>
      </c>
      <c r="H559" s="325" t="s">
        <v>1475</v>
      </c>
      <c r="I559" s="325" t="s">
        <v>1476</v>
      </c>
      <c r="J559" s="326">
        <v>1021</v>
      </c>
    </row>
    <row r="560" spans="7:10" x14ac:dyDescent="0.25">
      <c r="G560" s="325" t="s">
        <v>368</v>
      </c>
      <c r="H560" s="325" t="s">
        <v>1477</v>
      </c>
      <c r="I560" s="325" t="s">
        <v>1478</v>
      </c>
      <c r="J560" s="326">
        <v>1021</v>
      </c>
    </row>
    <row r="561" spans="7:10" x14ac:dyDescent="0.25">
      <c r="G561" s="325" t="s">
        <v>368</v>
      </c>
      <c r="H561" s="325" t="s">
        <v>1479</v>
      </c>
      <c r="I561" s="325" t="s">
        <v>1480</v>
      </c>
      <c r="J561" s="326">
        <v>1021</v>
      </c>
    </row>
    <row r="562" spans="7:10" x14ac:dyDescent="0.25">
      <c r="G562" s="325" t="s">
        <v>368</v>
      </c>
      <c r="H562" s="325" t="s">
        <v>1481</v>
      </c>
      <c r="I562" s="325" t="s">
        <v>1482</v>
      </c>
      <c r="J562" s="326">
        <v>1021</v>
      </c>
    </row>
    <row r="563" spans="7:10" x14ac:dyDescent="0.25">
      <c r="G563" s="325" t="s">
        <v>368</v>
      </c>
      <c r="H563" s="325" t="s">
        <v>1483</v>
      </c>
      <c r="I563" s="325" t="s">
        <v>1484</v>
      </c>
      <c r="J563" s="326">
        <v>1021</v>
      </c>
    </row>
    <row r="564" spans="7:10" x14ac:dyDescent="0.25">
      <c r="G564" s="325" t="s">
        <v>368</v>
      </c>
      <c r="H564" s="325" t="s">
        <v>1485</v>
      </c>
      <c r="I564" s="325" t="s">
        <v>1486</v>
      </c>
      <c r="J564" s="326">
        <v>1016</v>
      </c>
    </row>
    <row r="565" spans="7:10" x14ac:dyDescent="0.25">
      <c r="G565" s="325" t="s">
        <v>368</v>
      </c>
      <c r="H565" s="325" t="s">
        <v>1487</v>
      </c>
      <c r="I565" s="325" t="s">
        <v>1488</v>
      </c>
      <c r="J565" s="326">
        <v>1016</v>
      </c>
    </row>
    <row r="566" spans="7:10" x14ac:dyDescent="0.25">
      <c r="G566" s="325" t="s">
        <v>368</v>
      </c>
      <c r="H566" s="325" t="s">
        <v>1489</v>
      </c>
      <c r="I566" s="325" t="s">
        <v>1490</v>
      </c>
      <c r="J566" s="326">
        <v>1016</v>
      </c>
    </row>
    <row r="567" spans="7:10" x14ac:dyDescent="0.25">
      <c r="G567" s="325" t="s">
        <v>368</v>
      </c>
      <c r="H567" s="325" t="s">
        <v>1491</v>
      </c>
      <c r="I567" s="325" t="s">
        <v>1492</v>
      </c>
      <c r="J567" s="326">
        <v>1016</v>
      </c>
    </row>
    <row r="568" spans="7:10" x14ac:dyDescent="0.25">
      <c r="G568" s="325" t="s">
        <v>368</v>
      </c>
      <c r="H568" s="325" t="s">
        <v>1493</v>
      </c>
      <c r="I568" s="325" t="s">
        <v>1494</v>
      </c>
      <c r="J568" s="326">
        <v>1016</v>
      </c>
    </row>
    <row r="569" spans="7:10" x14ac:dyDescent="0.25">
      <c r="G569" s="325" t="s">
        <v>368</v>
      </c>
      <c r="H569" s="325" t="s">
        <v>1495</v>
      </c>
      <c r="I569" s="325" t="s">
        <v>1496</v>
      </c>
      <c r="J569" s="326">
        <v>1016</v>
      </c>
    </row>
    <row r="570" spans="7:10" x14ac:dyDescent="0.25">
      <c r="G570" s="325" t="s">
        <v>368</v>
      </c>
      <c r="H570" s="325" t="s">
        <v>1497</v>
      </c>
      <c r="I570" s="325" t="s">
        <v>1498</v>
      </c>
      <c r="J570" s="326">
        <v>1016</v>
      </c>
    </row>
    <row r="571" spans="7:10" x14ac:dyDescent="0.25">
      <c r="G571" s="325" t="s">
        <v>368</v>
      </c>
      <c r="H571" s="325" t="s">
        <v>1499</v>
      </c>
      <c r="I571" s="325" t="s">
        <v>1500</v>
      </c>
      <c r="J571" s="326">
        <v>1016</v>
      </c>
    </row>
    <row r="572" spans="7:10" x14ac:dyDescent="0.25">
      <c r="G572" s="325" t="s">
        <v>368</v>
      </c>
      <c r="H572" s="325" t="s">
        <v>1501</v>
      </c>
      <c r="I572" s="325" t="s">
        <v>1502</v>
      </c>
      <c r="J572" s="326">
        <v>1013</v>
      </c>
    </row>
    <row r="573" spans="7:10" x14ac:dyDescent="0.25">
      <c r="G573" s="325" t="s">
        <v>368</v>
      </c>
      <c r="H573" s="325" t="s">
        <v>1503</v>
      </c>
      <c r="I573" s="325" t="s">
        <v>1504</v>
      </c>
      <c r="J573" s="326">
        <v>1011</v>
      </c>
    </row>
    <row r="574" spans="7:10" x14ac:dyDescent="0.25">
      <c r="G574" s="325" t="s">
        <v>368</v>
      </c>
      <c r="H574" s="325" t="s">
        <v>1505</v>
      </c>
      <c r="I574" s="325" t="s">
        <v>1506</v>
      </c>
      <c r="J574" s="326">
        <v>1011</v>
      </c>
    </row>
    <row r="575" spans="7:10" x14ac:dyDescent="0.25">
      <c r="G575" s="325" t="s">
        <v>368</v>
      </c>
      <c r="H575" s="325" t="s">
        <v>1507</v>
      </c>
      <c r="I575" s="325" t="s">
        <v>1508</v>
      </c>
      <c r="J575" s="326">
        <v>1011</v>
      </c>
    </row>
    <row r="576" spans="7:10" x14ac:dyDescent="0.25">
      <c r="G576" s="325" t="s">
        <v>368</v>
      </c>
      <c r="H576" s="325" t="s">
        <v>1509</v>
      </c>
      <c r="I576" s="325" t="s">
        <v>1510</v>
      </c>
      <c r="J576" s="326">
        <v>1011</v>
      </c>
    </row>
    <row r="577" spans="7:10" ht="30" x14ac:dyDescent="0.25">
      <c r="G577" s="325" t="s">
        <v>368</v>
      </c>
      <c r="H577" s="325" t="s">
        <v>1511</v>
      </c>
      <c r="I577" s="325" t="s">
        <v>1512</v>
      </c>
      <c r="J577" s="326">
        <v>1010</v>
      </c>
    </row>
    <row r="578" spans="7:10" x14ac:dyDescent="0.25">
      <c r="G578" s="325" t="s">
        <v>368</v>
      </c>
      <c r="H578" s="325" t="s">
        <v>1513</v>
      </c>
      <c r="I578" s="325" t="s">
        <v>1514</v>
      </c>
      <c r="J578" s="326">
        <v>1008</v>
      </c>
    </row>
    <row r="579" spans="7:10" x14ac:dyDescent="0.25">
      <c r="G579" s="325" t="s">
        <v>368</v>
      </c>
      <c r="H579" s="325" t="s">
        <v>1515</v>
      </c>
      <c r="I579" s="325" t="s">
        <v>1516</v>
      </c>
      <c r="J579" s="326">
        <v>1006</v>
      </c>
    </row>
    <row r="580" spans="7:10" x14ac:dyDescent="0.25">
      <c r="G580" s="325" t="s">
        <v>368</v>
      </c>
      <c r="H580" s="325" t="s">
        <v>1517</v>
      </c>
      <c r="I580" s="325" t="s">
        <v>1518</v>
      </c>
      <c r="J580" s="326">
        <v>1005</v>
      </c>
    </row>
    <row r="581" spans="7:10" x14ac:dyDescent="0.25">
      <c r="G581" s="325" t="s">
        <v>368</v>
      </c>
      <c r="H581" s="325" t="s">
        <v>1519</v>
      </c>
      <c r="I581" s="325" t="s">
        <v>1520</v>
      </c>
      <c r="J581" s="326">
        <v>1005</v>
      </c>
    </row>
    <row r="582" spans="7:10" x14ac:dyDescent="0.25">
      <c r="G582" s="325" t="s">
        <v>368</v>
      </c>
      <c r="H582" s="325" t="s">
        <v>1521</v>
      </c>
      <c r="I582" s="325" t="s">
        <v>691</v>
      </c>
      <c r="J582" s="326">
        <v>1004</v>
      </c>
    </row>
    <row r="583" spans="7:10" x14ac:dyDescent="0.25">
      <c r="G583" s="325" t="s">
        <v>368</v>
      </c>
      <c r="H583" s="325" t="s">
        <v>1522</v>
      </c>
      <c r="I583" s="325" t="s">
        <v>1523</v>
      </c>
      <c r="J583" s="326">
        <v>1003</v>
      </c>
    </row>
    <row r="584" spans="7:10" x14ac:dyDescent="0.25">
      <c r="G584" s="325" t="s">
        <v>368</v>
      </c>
      <c r="H584" s="325" t="s">
        <v>1524</v>
      </c>
      <c r="I584" s="325" t="s">
        <v>1525</v>
      </c>
      <c r="J584" s="326">
        <v>1000</v>
      </c>
    </row>
    <row r="585" spans="7:10" x14ac:dyDescent="0.25">
      <c r="G585" s="325" t="s">
        <v>368</v>
      </c>
      <c r="H585" s="325" t="s">
        <v>1526</v>
      </c>
      <c r="I585" s="325" t="s">
        <v>1527</v>
      </c>
      <c r="J585" s="326">
        <v>1000</v>
      </c>
    </row>
    <row r="586" spans="7:10" x14ac:dyDescent="0.25">
      <c r="G586" s="325" t="s">
        <v>368</v>
      </c>
      <c r="H586" s="325" t="s">
        <v>1528</v>
      </c>
      <c r="I586" s="325" t="s">
        <v>1529</v>
      </c>
      <c r="J586" s="326">
        <v>1000</v>
      </c>
    </row>
    <row r="587" spans="7:10" x14ac:dyDescent="0.25">
      <c r="G587" s="325" t="s">
        <v>368</v>
      </c>
      <c r="H587" s="325" t="s">
        <v>1530</v>
      </c>
      <c r="I587" s="325" t="s">
        <v>1531</v>
      </c>
      <c r="J587" s="326">
        <v>1000</v>
      </c>
    </row>
    <row r="588" spans="7:10" x14ac:dyDescent="0.25">
      <c r="G588" s="325" t="s">
        <v>368</v>
      </c>
      <c r="H588" s="325" t="s">
        <v>1532</v>
      </c>
      <c r="I588" s="325" t="s">
        <v>1533</v>
      </c>
      <c r="J588" s="326">
        <v>1000</v>
      </c>
    </row>
    <row r="589" spans="7:10" x14ac:dyDescent="0.25">
      <c r="G589" s="325" t="s">
        <v>368</v>
      </c>
      <c r="H589" s="325" t="s">
        <v>1534</v>
      </c>
      <c r="I589" s="325" t="s">
        <v>1535</v>
      </c>
      <c r="J589" s="326">
        <v>1000</v>
      </c>
    </row>
    <row r="590" spans="7:10" x14ac:dyDescent="0.25">
      <c r="G590" s="325" t="s">
        <v>368</v>
      </c>
      <c r="H590" s="325" t="s">
        <v>1536</v>
      </c>
      <c r="I590" s="325" t="s">
        <v>1537</v>
      </c>
      <c r="J590" s="326">
        <v>1000</v>
      </c>
    </row>
    <row r="591" spans="7:10" x14ac:dyDescent="0.25">
      <c r="G591" s="325" t="s">
        <v>368</v>
      </c>
      <c r="H591" s="325" t="s">
        <v>1538</v>
      </c>
      <c r="I591" s="325" t="s">
        <v>1539</v>
      </c>
      <c r="J591" s="326">
        <v>1000</v>
      </c>
    </row>
    <row r="592" spans="7:10" x14ac:dyDescent="0.25">
      <c r="G592" s="325" t="s">
        <v>368</v>
      </c>
      <c r="H592" s="325" t="s">
        <v>1540</v>
      </c>
      <c r="I592" s="325" t="s">
        <v>1541</v>
      </c>
      <c r="J592" s="326">
        <v>1000</v>
      </c>
    </row>
    <row r="593" spans="7:10" x14ac:dyDescent="0.25">
      <c r="G593" s="325" t="s">
        <v>368</v>
      </c>
      <c r="H593" s="325" t="s">
        <v>1542</v>
      </c>
      <c r="I593" s="325" t="s">
        <v>1543</v>
      </c>
      <c r="J593" s="326">
        <v>1000</v>
      </c>
    </row>
    <row r="594" spans="7:10" x14ac:dyDescent="0.25">
      <c r="G594" s="325" t="s">
        <v>368</v>
      </c>
      <c r="H594" s="325" t="s">
        <v>1544</v>
      </c>
      <c r="I594" s="325" t="s">
        <v>1545</v>
      </c>
      <c r="J594" s="326">
        <v>1000</v>
      </c>
    </row>
    <row r="595" spans="7:10" x14ac:dyDescent="0.25">
      <c r="G595" s="325" t="s">
        <v>368</v>
      </c>
      <c r="H595" s="325" t="s">
        <v>1546</v>
      </c>
      <c r="I595" s="325" t="s">
        <v>1547</v>
      </c>
      <c r="J595" s="326">
        <v>1000</v>
      </c>
    </row>
    <row r="596" spans="7:10" x14ac:dyDescent="0.25">
      <c r="G596" s="325" t="s">
        <v>368</v>
      </c>
      <c r="H596" s="325" t="s">
        <v>1548</v>
      </c>
      <c r="I596" s="325" t="s">
        <v>1549</v>
      </c>
      <c r="J596" s="326">
        <v>1000</v>
      </c>
    </row>
    <row r="597" spans="7:10" x14ac:dyDescent="0.25">
      <c r="G597" s="325" t="s">
        <v>368</v>
      </c>
      <c r="H597" s="325" t="s">
        <v>1550</v>
      </c>
      <c r="I597" s="325" t="s">
        <v>1551</v>
      </c>
      <c r="J597" s="326">
        <v>1000</v>
      </c>
    </row>
    <row r="598" spans="7:10" x14ac:dyDescent="0.25">
      <c r="G598" s="325" t="s">
        <v>368</v>
      </c>
      <c r="H598" s="325" t="s">
        <v>1552</v>
      </c>
      <c r="I598" s="325" t="s">
        <v>1553</v>
      </c>
      <c r="J598" s="326">
        <v>1000</v>
      </c>
    </row>
    <row r="599" spans="7:10" x14ac:dyDescent="0.25">
      <c r="G599" s="325" t="s">
        <v>368</v>
      </c>
      <c r="H599" s="325" t="s">
        <v>1554</v>
      </c>
      <c r="I599" s="325" t="s">
        <v>1555</v>
      </c>
      <c r="J599" s="326">
        <v>1000</v>
      </c>
    </row>
    <row r="600" spans="7:10" x14ac:dyDescent="0.25">
      <c r="G600" s="325" t="s">
        <v>368</v>
      </c>
      <c r="H600" s="325" t="s">
        <v>1556</v>
      </c>
      <c r="I600" s="325" t="s">
        <v>1557</v>
      </c>
      <c r="J600" s="326">
        <v>1000</v>
      </c>
    </row>
    <row r="601" spans="7:10" x14ac:dyDescent="0.25">
      <c r="G601" s="325" t="s">
        <v>368</v>
      </c>
      <c r="H601" s="325" t="s">
        <v>1558</v>
      </c>
      <c r="I601" s="325" t="s">
        <v>1559</v>
      </c>
      <c r="J601" s="326">
        <v>1000</v>
      </c>
    </row>
    <row r="602" spans="7:10" ht="30" x14ac:dyDescent="0.25">
      <c r="G602" s="325" t="s">
        <v>368</v>
      </c>
      <c r="H602" s="325" t="s">
        <v>1560</v>
      </c>
      <c r="I602" s="325" t="s">
        <v>1561</v>
      </c>
      <c r="J602" s="326">
        <v>1000</v>
      </c>
    </row>
    <row r="603" spans="7:10" x14ac:dyDescent="0.25">
      <c r="G603" s="325" t="s">
        <v>368</v>
      </c>
      <c r="H603" s="325" t="s">
        <v>1562</v>
      </c>
      <c r="I603" s="325" t="s">
        <v>1563</v>
      </c>
      <c r="J603" s="326">
        <v>1000</v>
      </c>
    </row>
    <row r="604" spans="7:10" x14ac:dyDescent="0.25">
      <c r="G604" s="325" t="s">
        <v>368</v>
      </c>
      <c r="H604" s="325" t="s">
        <v>1564</v>
      </c>
      <c r="I604" s="325" t="s">
        <v>1565</v>
      </c>
      <c r="J604" s="326">
        <v>1000</v>
      </c>
    </row>
    <row r="605" spans="7:10" x14ac:dyDescent="0.25">
      <c r="G605" s="325" t="s">
        <v>368</v>
      </c>
      <c r="H605" s="325" t="s">
        <v>1566</v>
      </c>
      <c r="I605" s="325" t="s">
        <v>1567</v>
      </c>
      <c r="J605" s="326">
        <v>1000</v>
      </c>
    </row>
    <row r="606" spans="7:10" x14ac:dyDescent="0.25">
      <c r="G606" s="325" t="s">
        <v>368</v>
      </c>
      <c r="H606" s="325" t="s">
        <v>1568</v>
      </c>
      <c r="I606" s="325" t="s">
        <v>1569</v>
      </c>
      <c r="J606" s="326">
        <v>1000</v>
      </c>
    </row>
    <row r="607" spans="7:10" x14ac:dyDescent="0.25">
      <c r="G607" s="325" t="s">
        <v>368</v>
      </c>
      <c r="H607" s="325" t="s">
        <v>1570</v>
      </c>
      <c r="I607" s="325" t="s">
        <v>1571</v>
      </c>
      <c r="J607" s="326">
        <v>1000</v>
      </c>
    </row>
    <row r="608" spans="7:10" x14ac:dyDescent="0.25">
      <c r="G608" s="325" t="s">
        <v>368</v>
      </c>
      <c r="H608" s="325" t="s">
        <v>1572</v>
      </c>
      <c r="I608" s="325" t="s">
        <v>1573</v>
      </c>
      <c r="J608" s="326">
        <v>1000</v>
      </c>
    </row>
    <row r="609" spans="7:10" x14ac:dyDescent="0.25">
      <c r="G609" s="325" t="s">
        <v>368</v>
      </c>
      <c r="H609" s="325" t="s">
        <v>1574</v>
      </c>
      <c r="I609" s="325" t="s">
        <v>1575</v>
      </c>
      <c r="J609" s="326">
        <v>1000</v>
      </c>
    </row>
    <row r="610" spans="7:10" x14ac:dyDescent="0.25">
      <c r="G610" s="325" t="s">
        <v>368</v>
      </c>
      <c r="H610" s="325" t="s">
        <v>1576</v>
      </c>
      <c r="I610" s="325" t="s">
        <v>1575</v>
      </c>
      <c r="J610" s="326">
        <v>1000</v>
      </c>
    </row>
    <row r="611" spans="7:10" x14ac:dyDescent="0.25">
      <c r="G611" s="325" t="s">
        <v>368</v>
      </c>
      <c r="H611" s="325" t="s">
        <v>1577</v>
      </c>
      <c r="I611" s="325" t="s">
        <v>1578</v>
      </c>
      <c r="J611" s="326">
        <v>1000</v>
      </c>
    </row>
    <row r="612" spans="7:10" x14ac:dyDescent="0.25">
      <c r="G612" s="325" t="s">
        <v>368</v>
      </c>
      <c r="H612" s="325" t="s">
        <v>1579</v>
      </c>
      <c r="I612" s="325" t="s">
        <v>1580</v>
      </c>
      <c r="J612" s="326">
        <v>1000</v>
      </c>
    </row>
    <row r="613" spans="7:10" x14ac:dyDescent="0.25">
      <c r="G613" s="325" t="s">
        <v>368</v>
      </c>
      <c r="H613" s="325" t="s">
        <v>1581</v>
      </c>
      <c r="I613" s="325" t="s">
        <v>1582</v>
      </c>
      <c r="J613" s="326">
        <v>999</v>
      </c>
    </row>
    <row r="614" spans="7:10" x14ac:dyDescent="0.25">
      <c r="G614" s="325" t="s">
        <v>368</v>
      </c>
      <c r="H614" s="325" t="s">
        <v>1583</v>
      </c>
      <c r="I614" s="325" t="s">
        <v>1584</v>
      </c>
      <c r="J614" s="326">
        <v>999</v>
      </c>
    </row>
    <row r="615" spans="7:10" x14ac:dyDescent="0.25">
      <c r="G615" s="325" t="s">
        <v>368</v>
      </c>
      <c r="H615" s="325" t="s">
        <v>1585</v>
      </c>
      <c r="I615" s="325" t="s">
        <v>1586</v>
      </c>
      <c r="J615" s="326">
        <v>997</v>
      </c>
    </row>
    <row r="616" spans="7:10" x14ac:dyDescent="0.25">
      <c r="G616" s="325" t="s">
        <v>368</v>
      </c>
      <c r="H616" s="325" t="s">
        <v>1587</v>
      </c>
      <c r="I616" s="325" t="s">
        <v>1588</v>
      </c>
      <c r="J616" s="326">
        <v>996</v>
      </c>
    </row>
    <row r="617" spans="7:10" x14ac:dyDescent="0.25">
      <c r="G617" s="325" t="s">
        <v>368</v>
      </c>
      <c r="H617" s="325" t="s">
        <v>1589</v>
      </c>
      <c r="I617" s="325" t="s">
        <v>1590</v>
      </c>
      <c r="J617" s="326">
        <v>996</v>
      </c>
    </row>
    <row r="618" spans="7:10" x14ac:dyDescent="0.25">
      <c r="G618" s="325" t="s">
        <v>368</v>
      </c>
      <c r="H618" s="325" t="s">
        <v>1591</v>
      </c>
      <c r="I618" s="325" t="s">
        <v>1592</v>
      </c>
      <c r="J618" s="326">
        <v>996</v>
      </c>
    </row>
    <row r="619" spans="7:10" x14ac:dyDescent="0.25">
      <c r="G619" s="325" t="s">
        <v>368</v>
      </c>
      <c r="H619" s="325" t="s">
        <v>1593</v>
      </c>
      <c r="I619" s="325" t="s">
        <v>1594</v>
      </c>
      <c r="J619" s="326">
        <v>996</v>
      </c>
    </row>
    <row r="620" spans="7:10" x14ac:dyDescent="0.25">
      <c r="G620" s="325" t="s">
        <v>368</v>
      </c>
      <c r="H620" s="325" t="s">
        <v>1595</v>
      </c>
      <c r="I620" s="325" t="s">
        <v>1596</v>
      </c>
      <c r="J620" s="326">
        <v>996</v>
      </c>
    </row>
    <row r="621" spans="7:10" x14ac:dyDescent="0.25">
      <c r="G621" s="325" t="s">
        <v>368</v>
      </c>
      <c r="H621" s="325" t="s">
        <v>1597</v>
      </c>
      <c r="I621" s="325" t="s">
        <v>1598</v>
      </c>
      <c r="J621" s="326">
        <v>996</v>
      </c>
    </row>
    <row r="622" spans="7:10" x14ac:dyDescent="0.25">
      <c r="G622" s="325" t="s">
        <v>368</v>
      </c>
      <c r="H622" s="325" t="s">
        <v>1599</v>
      </c>
      <c r="I622" s="325" t="s">
        <v>1600</v>
      </c>
      <c r="J622" s="326">
        <v>996</v>
      </c>
    </row>
    <row r="623" spans="7:10" ht="30" x14ac:dyDescent="0.25">
      <c r="G623" s="325" t="s">
        <v>368</v>
      </c>
      <c r="H623" s="325" t="s">
        <v>1601</v>
      </c>
      <c r="I623" s="325" t="s">
        <v>1602</v>
      </c>
      <c r="J623" s="326">
        <v>996</v>
      </c>
    </row>
    <row r="624" spans="7:10" x14ac:dyDescent="0.25">
      <c r="G624" s="325" t="s">
        <v>368</v>
      </c>
      <c r="H624" s="325" t="s">
        <v>1603</v>
      </c>
      <c r="I624" s="325" t="s">
        <v>1604</v>
      </c>
      <c r="J624" s="326">
        <v>996</v>
      </c>
    </row>
    <row r="625" spans="7:10" x14ac:dyDescent="0.25">
      <c r="G625" s="325" t="s">
        <v>368</v>
      </c>
      <c r="H625" s="325" t="s">
        <v>1605</v>
      </c>
      <c r="I625" s="325" t="s">
        <v>1606</v>
      </c>
      <c r="J625" s="326">
        <v>995</v>
      </c>
    </row>
    <row r="626" spans="7:10" x14ac:dyDescent="0.25">
      <c r="G626" s="325" t="s">
        <v>368</v>
      </c>
      <c r="H626" s="325" t="s">
        <v>1607</v>
      </c>
      <c r="I626" s="325" t="s">
        <v>1608</v>
      </c>
      <c r="J626" s="326">
        <v>995</v>
      </c>
    </row>
    <row r="627" spans="7:10" x14ac:dyDescent="0.25">
      <c r="G627" s="325" t="s">
        <v>368</v>
      </c>
      <c r="H627" s="325" t="s">
        <v>1609</v>
      </c>
      <c r="I627" s="325" t="s">
        <v>1610</v>
      </c>
      <c r="J627" s="326">
        <v>995</v>
      </c>
    </row>
    <row r="628" spans="7:10" x14ac:dyDescent="0.25">
      <c r="G628" s="325" t="s">
        <v>368</v>
      </c>
      <c r="H628" s="325" t="s">
        <v>1611</v>
      </c>
      <c r="I628" s="325" t="s">
        <v>1612</v>
      </c>
      <c r="J628" s="326">
        <v>995</v>
      </c>
    </row>
    <row r="629" spans="7:10" x14ac:dyDescent="0.25">
      <c r="G629" s="325" t="s">
        <v>368</v>
      </c>
      <c r="H629" s="325" t="s">
        <v>1613</v>
      </c>
      <c r="I629" s="325" t="s">
        <v>1614</v>
      </c>
      <c r="J629" s="326">
        <v>995</v>
      </c>
    </row>
    <row r="630" spans="7:10" x14ac:dyDescent="0.25">
      <c r="G630" s="325" t="s">
        <v>368</v>
      </c>
      <c r="H630" s="325" t="s">
        <v>1615</v>
      </c>
      <c r="I630" s="325" t="s">
        <v>1616</v>
      </c>
      <c r="J630" s="326">
        <v>995</v>
      </c>
    </row>
    <row r="631" spans="7:10" x14ac:dyDescent="0.25">
      <c r="G631" s="325" t="s">
        <v>368</v>
      </c>
      <c r="H631" s="325" t="s">
        <v>1617</v>
      </c>
      <c r="I631" s="325" t="s">
        <v>1618</v>
      </c>
      <c r="J631" s="326">
        <v>995</v>
      </c>
    </row>
    <row r="632" spans="7:10" x14ac:dyDescent="0.25">
      <c r="G632" s="325" t="s">
        <v>368</v>
      </c>
      <c r="H632" s="325" t="s">
        <v>1619</v>
      </c>
      <c r="I632" s="325" t="s">
        <v>1620</v>
      </c>
      <c r="J632" s="326">
        <v>995</v>
      </c>
    </row>
    <row r="633" spans="7:10" x14ac:dyDescent="0.25">
      <c r="G633" s="325" t="s">
        <v>368</v>
      </c>
      <c r="H633" s="325" t="s">
        <v>1621</v>
      </c>
      <c r="I633" s="325" t="s">
        <v>1622</v>
      </c>
      <c r="J633" s="326">
        <v>995</v>
      </c>
    </row>
    <row r="634" spans="7:10" x14ac:dyDescent="0.25">
      <c r="G634" s="325" t="s">
        <v>368</v>
      </c>
      <c r="H634" s="325" t="s">
        <v>1623</v>
      </c>
      <c r="I634" s="325" t="s">
        <v>1624</v>
      </c>
      <c r="J634" s="326">
        <v>995</v>
      </c>
    </row>
    <row r="635" spans="7:10" x14ac:dyDescent="0.25">
      <c r="G635" s="325" t="s">
        <v>368</v>
      </c>
      <c r="H635" s="325" t="s">
        <v>1625</v>
      </c>
      <c r="I635" s="325" t="s">
        <v>1626</v>
      </c>
      <c r="J635" s="326">
        <v>995</v>
      </c>
    </row>
    <row r="636" spans="7:10" x14ac:dyDescent="0.25">
      <c r="G636" s="325" t="s">
        <v>368</v>
      </c>
      <c r="H636" s="325" t="s">
        <v>1627</v>
      </c>
      <c r="I636" s="325" t="s">
        <v>1628</v>
      </c>
      <c r="J636" s="326">
        <v>995</v>
      </c>
    </row>
    <row r="637" spans="7:10" x14ac:dyDescent="0.25">
      <c r="G637" s="325" t="s">
        <v>368</v>
      </c>
      <c r="H637" s="325" t="s">
        <v>1629</v>
      </c>
      <c r="I637" s="325" t="s">
        <v>1630</v>
      </c>
      <c r="J637" s="326">
        <v>995</v>
      </c>
    </row>
    <row r="638" spans="7:10" x14ac:dyDescent="0.25">
      <c r="G638" s="325" t="s">
        <v>368</v>
      </c>
      <c r="H638" s="325" t="s">
        <v>1631</v>
      </c>
      <c r="I638" s="325" t="s">
        <v>1632</v>
      </c>
      <c r="J638" s="326">
        <v>994</v>
      </c>
    </row>
    <row r="639" spans="7:10" x14ac:dyDescent="0.25">
      <c r="G639" s="325" t="s">
        <v>368</v>
      </c>
      <c r="H639" s="325" t="s">
        <v>1633</v>
      </c>
      <c r="I639" s="325" t="s">
        <v>1634</v>
      </c>
      <c r="J639" s="326">
        <v>994</v>
      </c>
    </row>
    <row r="640" spans="7:10" x14ac:dyDescent="0.25">
      <c r="G640" s="325" t="s">
        <v>368</v>
      </c>
      <c r="H640" s="325" t="s">
        <v>1635</v>
      </c>
      <c r="I640" s="325" t="s">
        <v>1636</v>
      </c>
      <c r="J640" s="326">
        <v>994</v>
      </c>
    </row>
    <row r="641" spans="7:10" x14ac:dyDescent="0.25">
      <c r="G641" s="325" t="s">
        <v>368</v>
      </c>
      <c r="H641" s="325" t="s">
        <v>1637</v>
      </c>
      <c r="I641" s="325" t="s">
        <v>1638</v>
      </c>
      <c r="J641" s="326">
        <v>994</v>
      </c>
    </row>
    <row r="642" spans="7:10" x14ac:dyDescent="0.25">
      <c r="G642" s="325" t="s">
        <v>368</v>
      </c>
      <c r="H642" s="325" t="s">
        <v>1639</v>
      </c>
      <c r="I642" s="325" t="s">
        <v>1640</v>
      </c>
      <c r="J642" s="326">
        <v>994</v>
      </c>
    </row>
    <row r="643" spans="7:10" x14ac:dyDescent="0.25">
      <c r="G643" s="325" t="s">
        <v>368</v>
      </c>
      <c r="H643" s="325" t="s">
        <v>1641</v>
      </c>
      <c r="I643" s="325" t="s">
        <v>1642</v>
      </c>
      <c r="J643" s="326">
        <v>993</v>
      </c>
    </row>
    <row r="644" spans="7:10" x14ac:dyDescent="0.25">
      <c r="G644" s="325" t="s">
        <v>368</v>
      </c>
      <c r="H644" s="325" t="s">
        <v>1643</v>
      </c>
      <c r="I644" s="325" t="s">
        <v>1644</v>
      </c>
      <c r="J644" s="326">
        <v>992</v>
      </c>
    </row>
    <row r="645" spans="7:10" x14ac:dyDescent="0.25">
      <c r="G645" s="325" t="s">
        <v>368</v>
      </c>
      <c r="H645" s="325" t="s">
        <v>1645</v>
      </c>
      <c r="I645" s="325" t="s">
        <v>1646</v>
      </c>
      <c r="J645" s="326">
        <v>991</v>
      </c>
    </row>
    <row r="646" spans="7:10" x14ac:dyDescent="0.25">
      <c r="G646" s="325" t="s">
        <v>368</v>
      </c>
      <c r="H646" s="325" t="s">
        <v>1647</v>
      </c>
      <c r="I646" s="325" t="s">
        <v>1648</v>
      </c>
      <c r="J646" s="326">
        <v>991</v>
      </c>
    </row>
    <row r="647" spans="7:10" x14ac:dyDescent="0.25">
      <c r="G647" s="325" t="s">
        <v>368</v>
      </c>
      <c r="H647" s="325" t="s">
        <v>1649</v>
      </c>
      <c r="I647" s="325" t="s">
        <v>1650</v>
      </c>
      <c r="J647" s="326">
        <v>991</v>
      </c>
    </row>
    <row r="648" spans="7:10" x14ac:dyDescent="0.25">
      <c r="G648" s="325" t="s">
        <v>368</v>
      </c>
      <c r="H648" s="325" t="s">
        <v>1651</v>
      </c>
      <c r="I648" s="325" t="s">
        <v>1652</v>
      </c>
      <c r="J648" s="326">
        <v>991</v>
      </c>
    </row>
    <row r="649" spans="7:10" x14ac:dyDescent="0.25">
      <c r="G649" s="325" t="s">
        <v>368</v>
      </c>
      <c r="H649" s="325" t="s">
        <v>1653</v>
      </c>
      <c r="I649" s="325" t="s">
        <v>1654</v>
      </c>
      <c r="J649" s="326">
        <v>991</v>
      </c>
    </row>
    <row r="650" spans="7:10" x14ac:dyDescent="0.25">
      <c r="G650" s="325" t="s">
        <v>368</v>
      </c>
      <c r="H650" s="325" t="s">
        <v>1655</v>
      </c>
      <c r="I650" s="325" t="s">
        <v>1656</v>
      </c>
      <c r="J650" s="326">
        <v>990</v>
      </c>
    </row>
    <row r="651" spans="7:10" x14ac:dyDescent="0.25">
      <c r="G651" s="325" t="s">
        <v>368</v>
      </c>
      <c r="H651" s="325" t="s">
        <v>1657</v>
      </c>
      <c r="I651" s="325" t="s">
        <v>1658</v>
      </c>
      <c r="J651" s="326">
        <v>990</v>
      </c>
    </row>
    <row r="652" spans="7:10" x14ac:dyDescent="0.25">
      <c r="G652" s="325" t="s">
        <v>368</v>
      </c>
      <c r="H652" s="325" t="s">
        <v>1659</v>
      </c>
      <c r="I652" s="325" t="s">
        <v>1660</v>
      </c>
      <c r="J652" s="326">
        <v>990</v>
      </c>
    </row>
    <row r="653" spans="7:10" x14ac:dyDescent="0.25">
      <c r="G653" s="325" t="s">
        <v>368</v>
      </c>
      <c r="H653" s="325" t="s">
        <v>1661</v>
      </c>
      <c r="I653" s="325" t="s">
        <v>1662</v>
      </c>
      <c r="J653" s="326">
        <v>989</v>
      </c>
    </row>
    <row r="654" spans="7:10" x14ac:dyDescent="0.25">
      <c r="G654" s="325" t="s">
        <v>368</v>
      </c>
      <c r="H654" s="325" t="s">
        <v>1663</v>
      </c>
      <c r="I654" s="325" t="s">
        <v>1664</v>
      </c>
      <c r="J654" s="326">
        <v>988</v>
      </c>
    </row>
    <row r="655" spans="7:10" x14ac:dyDescent="0.25">
      <c r="G655" s="325" t="s">
        <v>368</v>
      </c>
      <c r="H655" s="325" t="s">
        <v>1665</v>
      </c>
      <c r="I655" s="325" t="s">
        <v>1666</v>
      </c>
      <c r="J655" s="326">
        <v>988</v>
      </c>
    </row>
    <row r="656" spans="7:10" x14ac:dyDescent="0.25">
      <c r="G656" s="325" t="s">
        <v>368</v>
      </c>
      <c r="H656" s="325" t="s">
        <v>1667</v>
      </c>
      <c r="I656" s="325" t="s">
        <v>1668</v>
      </c>
      <c r="J656" s="326">
        <v>986</v>
      </c>
    </row>
    <row r="657" spans="7:10" x14ac:dyDescent="0.25">
      <c r="G657" s="325" t="s">
        <v>368</v>
      </c>
      <c r="H657" s="325" t="s">
        <v>1669</v>
      </c>
      <c r="I657" s="325" t="s">
        <v>1670</v>
      </c>
      <c r="J657" s="326">
        <v>986</v>
      </c>
    </row>
    <row r="658" spans="7:10" x14ac:dyDescent="0.25">
      <c r="G658" s="325" t="s">
        <v>368</v>
      </c>
      <c r="H658" s="325" t="s">
        <v>1671</v>
      </c>
      <c r="I658" s="325" t="s">
        <v>1672</v>
      </c>
      <c r="J658" s="326">
        <v>986</v>
      </c>
    </row>
    <row r="659" spans="7:10" x14ac:dyDescent="0.25">
      <c r="G659" s="325" t="s">
        <v>368</v>
      </c>
      <c r="H659" s="325" t="s">
        <v>1673</v>
      </c>
      <c r="I659" s="325" t="s">
        <v>1674</v>
      </c>
      <c r="J659" s="326">
        <v>985</v>
      </c>
    </row>
    <row r="660" spans="7:10" x14ac:dyDescent="0.25">
      <c r="G660" s="325" t="s">
        <v>368</v>
      </c>
      <c r="H660" s="325" t="s">
        <v>1675</v>
      </c>
      <c r="I660" s="325" t="s">
        <v>1676</v>
      </c>
      <c r="J660" s="326">
        <v>985</v>
      </c>
    </row>
    <row r="661" spans="7:10" x14ac:dyDescent="0.25">
      <c r="G661" s="325" t="s">
        <v>368</v>
      </c>
      <c r="H661" s="325" t="s">
        <v>1677</v>
      </c>
      <c r="I661" s="325" t="s">
        <v>1678</v>
      </c>
      <c r="J661" s="326">
        <v>985</v>
      </c>
    </row>
    <row r="662" spans="7:10" x14ac:dyDescent="0.25">
      <c r="G662" s="325" t="s">
        <v>368</v>
      </c>
      <c r="H662" s="325" t="s">
        <v>1679</v>
      </c>
      <c r="I662" s="325" t="s">
        <v>1680</v>
      </c>
      <c r="J662" s="326">
        <v>985</v>
      </c>
    </row>
    <row r="663" spans="7:10" x14ac:dyDescent="0.25">
      <c r="G663" s="325" t="s">
        <v>368</v>
      </c>
      <c r="H663" s="325" t="s">
        <v>1681</v>
      </c>
      <c r="I663" s="325" t="s">
        <v>1682</v>
      </c>
      <c r="J663" s="326">
        <v>985</v>
      </c>
    </row>
    <row r="664" spans="7:10" x14ac:dyDescent="0.25">
      <c r="G664" s="325" t="s">
        <v>368</v>
      </c>
      <c r="H664" s="325" t="s">
        <v>1683</v>
      </c>
      <c r="I664" s="325" t="s">
        <v>1684</v>
      </c>
      <c r="J664" s="326">
        <v>985</v>
      </c>
    </row>
    <row r="665" spans="7:10" x14ac:dyDescent="0.25">
      <c r="G665" s="325" t="s">
        <v>368</v>
      </c>
      <c r="H665" s="325" t="s">
        <v>1685</v>
      </c>
      <c r="I665" s="325" t="s">
        <v>1686</v>
      </c>
      <c r="J665" s="326">
        <v>985</v>
      </c>
    </row>
    <row r="666" spans="7:10" x14ac:dyDescent="0.25">
      <c r="G666" s="325" t="s">
        <v>368</v>
      </c>
      <c r="H666" s="325" t="s">
        <v>1687</v>
      </c>
      <c r="I666" s="325" t="s">
        <v>1688</v>
      </c>
      <c r="J666" s="326">
        <v>985</v>
      </c>
    </row>
    <row r="667" spans="7:10" x14ac:dyDescent="0.25">
      <c r="G667" s="325" t="s">
        <v>368</v>
      </c>
      <c r="H667" s="325" t="s">
        <v>1689</v>
      </c>
      <c r="I667" s="325" t="s">
        <v>1690</v>
      </c>
      <c r="J667" s="326">
        <v>985</v>
      </c>
    </row>
    <row r="668" spans="7:10" x14ac:dyDescent="0.25">
      <c r="G668" s="325" t="s">
        <v>368</v>
      </c>
      <c r="H668" s="325" t="s">
        <v>1691</v>
      </c>
      <c r="I668" s="325" t="s">
        <v>1692</v>
      </c>
      <c r="J668" s="326">
        <v>985</v>
      </c>
    </row>
    <row r="669" spans="7:10" x14ac:dyDescent="0.25">
      <c r="G669" s="325" t="s">
        <v>368</v>
      </c>
      <c r="H669" s="325" t="s">
        <v>1693</v>
      </c>
      <c r="I669" s="325" t="s">
        <v>1694</v>
      </c>
      <c r="J669" s="326">
        <v>981</v>
      </c>
    </row>
    <row r="670" spans="7:10" x14ac:dyDescent="0.25">
      <c r="G670" s="325" t="s">
        <v>368</v>
      </c>
      <c r="H670" s="325" t="s">
        <v>1695</v>
      </c>
      <c r="I670" s="325" t="s">
        <v>1696</v>
      </c>
      <c r="J670" s="326">
        <v>980</v>
      </c>
    </row>
    <row r="671" spans="7:10" x14ac:dyDescent="0.25">
      <c r="G671" s="325" t="s">
        <v>368</v>
      </c>
      <c r="H671" s="325" t="s">
        <v>1697</v>
      </c>
      <c r="I671" s="325" t="s">
        <v>1698</v>
      </c>
      <c r="J671" s="326">
        <v>980</v>
      </c>
    </row>
    <row r="672" spans="7:10" x14ac:dyDescent="0.25">
      <c r="G672" s="325" t="s">
        <v>368</v>
      </c>
      <c r="H672" s="325" t="s">
        <v>1699</v>
      </c>
      <c r="I672" s="325" t="s">
        <v>1700</v>
      </c>
      <c r="J672" s="326">
        <v>980</v>
      </c>
    </row>
    <row r="673" spans="7:10" x14ac:dyDescent="0.25">
      <c r="G673" s="325" t="s">
        <v>368</v>
      </c>
      <c r="H673" s="325" t="s">
        <v>1701</v>
      </c>
      <c r="I673" s="325" t="s">
        <v>1702</v>
      </c>
      <c r="J673" s="326">
        <v>980</v>
      </c>
    </row>
    <row r="674" spans="7:10" x14ac:dyDescent="0.25">
      <c r="G674" s="325" t="s">
        <v>368</v>
      </c>
      <c r="H674" s="325" t="s">
        <v>1703</v>
      </c>
      <c r="I674" s="325" t="s">
        <v>1704</v>
      </c>
      <c r="J674" s="326">
        <v>980</v>
      </c>
    </row>
    <row r="675" spans="7:10" x14ac:dyDescent="0.25">
      <c r="G675" s="325" t="s">
        <v>368</v>
      </c>
      <c r="H675" s="325" t="s">
        <v>1705</v>
      </c>
      <c r="I675" s="325" t="s">
        <v>1706</v>
      </c>
      <c r="J675" s="326">
        <v>980</v>
      </c>
    </row>
    <row r="676" spans="7:10" x14ac:dyDescent="0.25">
      <c r="G676" s="325" t="s">
        <v>368</v>
      </c>
      <c r="H676" s="325" t="s">
        <v>1707</v>
      </c>
      <c r="I676" s="325" t="s">
        <v>1708</v>
      </c>
      <c r="J676" s="326">
        <v>980</v>
      </c>
    </row>
    <row r="677" spans="7:10" x14ac:dyDescent="0.25">
      <c r="G677" s="325" t="s">
        <v>368</v>
      </c>
      <c r="H677" s="325" t="s">
        <v>1709</v>
      </c>
      <c r="I677" s="325" t="s">
        <v>1710</v>
      </c>
      <c r="J677" s="326">
        <v>980</v>
      </c>
    </row>
    <row r="678" spans="7:10" x14ac:dyDescent="0.25">
      <c r="G678" s="325" t="s">
        <v>368</v>
      </c>
      <c r="H678" s="325" t="s">
        <v>1711</v>
      </c>
      <c r="I678" s="325" t="s">
        <v>1712</v>
      </c>
      <c r="J678" s="326">
        <v>980</v>
      </c>
    </row>
    <row r="679" spans="7:10" x14ac:dyDescent="0.25">
      <c r="G679" s="325" t="s">
        <v>368</v>
      </c>
      <c r="H679" s="325" t="s">
        <v>1713</v>
      </c>
      <c r="I679" s="325" t="s">
        <v>1714</v>
      </c>
      <c r="J679" s="326">
        <v>980</v>
      </c>
    </row>
    <row r="680" spans="7:10" x14ac:dyDescent="0.25">
      <c r="G680" s="325" t="s">
        <v>368</v>
      </c>
      <c r="H680" s="325" t="s">
        <v>1715</v>
      </c>
      <c r="I680" s="325" t="s">
        <v>1716</v>
      </c>
      <c r="J680" s="326">
        <v>980</v>
      </c>
    </row>
    <row r="681" spans="7:10" x14ac:dyDescent="0.25">
      <c r="G681" s="325" t="s">
        <v>368</v>
      </c>
      <c r="H681" s="325" t="s">
        <v>1717</v>
      </c>
      <c r="I681" s="325" t="s">
        <v>1718</v>
      </c>
      <c r="J681" s="326">
        <v>980</v>
      </c>
    </row>
    <row r="682" spans="7:10" x14ac:dyDescent="0.25">
      <c r="G682" s="325" t="s">
        <v>368</v>
      </c>
      <c r="H682" s="325" t="s">
        <v>1719</v>
      </c>
      <c r="I682" s="325" t="s">
        <v>1720</v>
      </c>
      <c r="J682" s="326">
        <v>980</v>
      </c>
    </row>
    <row r="683" spans="7:10" x14ac:dyDescent="0.25">
      <c r="G683" s="325" t="s">
        <v>368</v>
      </c>
      <c r="H683" s="325" t="s">
        <v>1721</v>
      </c>
      <c r="I683" s="325" t="s">
        <v>1722</v>
      </c>
      <c r="J683" s="326">
        <v>980</v>
      </c>
    </row>
    <row r="684" spans="7:10" x14ac:dyDescent="0.25">
      <c r="G684" s="325" t="s">
        <v>368</v>
      </c>
      <c r="H684" s="325" t="s">
        <v>1723</v>
      </c>
      <c r="I684" s="325" t="s">
        <v>1724</v>
      </c>
      <c r="J684" s="326">
        <v>980</v>
      </c>
    </row>
    <row r="685" spans="7:10" x14ac:dyDescent="0.25">
      <c r="G685" s="325" t="s">
        <v>368</v>
      </c>
      <c r="H685" s="325" t="s">
        <v>1725</v>
      </c>
      <c r="I685" s="325" t="s">
        <v>1726</v>
      </c>
      <c r="J685" s="326">
        <v>980</v>
      </c>
    </row>
    <row r="686" spans="7:10" ht="30" x14ac:dyDescent="0.25">
      <c r="G686" s="325" t="s">
        <v>368</v>
      </c>
      <c r="H686" s="325" t="s">
        <v>1727</v>
      </c>
      <c r="I686" s="325" t="s">
        <v>1728</v>
      </c>
      <c r="J686" s="326">
        <v>980</v>
      </c>
    </row>
    <row r="687" spans="7:10" x14ac:dyDescent="0.25">
      <c r="G687" s="325" t="s">
        <v>368</v>
      </c>
      <c r="H687" s="325" t="s">
        <v>1729</v>
      </c>
      <c r="I687" s="325" t="s">
        <v>1730</v>
      </c>
      <c r="J687" s="326">
        <v>980</v>
      </c>
    </row>
    <row r="688" spans="7:10" x14ac:dyDescent="0.25">
      <c r="G688" s="325" t="s">
        <v>368</v>
      </c>
      <c r="H688" s="325" t="s">
        <v>1731</v>
      </c>
      <c r="I688" s="325" t="s">
        <v>1732</v>
      </c>
      <c r="J688" s="326">
        <v>980</v>
      </c>
    </row>
    <row r="689" spans="7:10" x14ac:dyDescent="0.25">
      <c r="G689" s="325" t="s">
        <v>368</v>
      </c>
      <c r="H689" s="325" t="s">
        <v>1733</v>
      </c>
      <c r="I689" s="325" t="s">
        <v>1734</v>
      </c>
      <c r="J689" s="326">
        <v>979</v>
      </c>
    </row>
    <row r="690" spans="7:10" x14ac:dyDescent="0.25">
      <c r="G690" s="325" t="s">
        <v>368</v>
      </c>
      <c r="H690" s="325" t="s">
        <v>1735</v>
      </c>
      <c r="I690" s="325" t="s">
        <v>1736</v>
      </c>
      <c r="J690" s="326">
        <v>979</v>
      </c>
    </row>
    <row r="691" spans="7:10" x14ac:dyDescent="0.25">
      <c r="G691" s="325" t="s">
        <v>368</v>
      </c>
      <c r="H691" s="325" t="s">
        <v>1737</v>
      </c>
      <c r="I691" s="325" t="s">
        <v>1738</v>
      </c>
      <c r="J691" s="326">
        <v>977</v>
      </c>
    </row>
    <row r="692" spans="7:10" x14ac:dyDescent="0.25">
      <c r="G692" s="325" t="s">
        <v>368</v>
      </c>
      <c r="H692" s="325" t="s">
        <v>1739</v>
      </c>
      <c r="I692" s="325" t="s">
        <v>1740</v>
      </c>
      <c r="J692" s="326">
        <v>976</v>
      </c>
    </row>
    <row r="693" spans="7:10" x14ac:dyDescent="0.25">
      <c r="G693" s="325" t="s">
        <v>368</v>
      </c>
      <c r="H693" s="325" t="s">
        <v>1741</v>
      </c>
      <c r="I693" s="325" t="s">
        <v>1742</v>
      </c>
      <c r="J693" s="326">
        <v>975</v>
      </c>
    </row>
    <row r="694" spans="7:10" x14ac:dyDescent="0.25">
      <c r="G694" s="325" t="s">
        <v>368</v>
      </c>
      <c r="H694" s="325" t="s">
        <v>1743</v>
      </c>
      <c r="I694" s="325" t="s">
        <v>1744</v>
      </c>
      <c r="J694" s="326">
        <v>975</v>
      </c>
    </row>
    <row r="695" spans="7:10" x14ac:dyDescent="0.25">
      <c r="G695" s="325" t="s">
        <v>368</v>
      </c>
      <c r="H695" s="325" t="s">
        <v>1745</v>
      </c>
      <c r="I695" s="325" t="s">
        <v>1746</v>
      </c>
      <c r="J695" s="326">
        <v>975</v>
      </c>
    </row>
    <row r="696" spans="7:10" x14ac:dyDescent="0.25">
      <c r="G696" s="325" t="s">
        <v>368</v>
      </c>
      <c r="H696" s="325" t="s">
        <v>1747</v>
      </c>
      <c r="I696" s="325" t="s">
        <v>1748</v>
      </c>
      <c r="J696" s="326">
        <v>975</v>
      </c>
    </row>
    <row r="697" spans="7:10" x14ac:dyDescent="0.25">
      <c r="G697" s="325" t="s">
        <v>368</v>
      </c>
      <c r="H697" s="325" t="s">
        <v>1749</v>
      </c>
      <c r="I697" s="325" t="s">
        <v>1750</v>
      </c>
      <c r="J697" s="326">
        <v>975</v>
      </c>
    </row>
    <row r="698" spans="7:10" x14ac:dyDescent="0.25">
      <c r="G698" s="325" t="s">
        <v>368</v>
      </c>
      <c r="H698" s="325" t="s">
        <v>1751</v>
      </c>
      <c r="I698" s="325" t="s">
        <v>1752</v>
      </c>
      <c r="J698" s="326">
        <v>975</v>
      </c>
    </row>
    <row r="699" spans="7:10" x14ac:dyDescent="0.25">
      <c r="G699" s="325" t="s">
        <v>368</v>
      </c>
      <c r="H699" s="325" t="s">
        <v>1753</v>
      </c>
      <c r="I699" s="325" t="s">
        <v>1754</v>
      </c>
      <c r="J699" s="326">
        <v>975</v>
      </c>
    </row>
    <row r="700" spans="7:10" x14ac:dyDescent="0.25">
      <c r="G700" s="325" t="s">
        <v>368</v>
      </c>
      <c r="H700" s="325" t="s">
        <v>1755</v>
      </c>
      <c r="I700" s="325" t="s">
        <v>1756</v>
      </c>
      <c r="J700" s="326">
        <v>975</v>
      </c>
    </row>
    <row r="701" spans="7:10" x14ac:dyDescent="0.25">
      <c r="G701" s="325" t="s">
        <v>368</v>
      </c>
      <c r="H701" s="325" t="s">
        <v>1757</v>
      </c>
      <c r="I701" s="325" t="s">
        <v>1758</v>
      </c>
      <c r="J701" s="326">
        <v>974</v>
      </c>
    </row>
    <row r="702" spans="7:10" x14ac:dyDescent="0.25">
      <c r="G702" s="325" t="s">
        <v>368</v>
      </c>
      <c r="H702" s="325" t="s">
        <v>1759</v>
      </c>
      <c r="I702" s="325" t="s">
        <v>1760</v>
      </c>
      <c r="J702" s="326">
        <v>974</v>
      </c>
    </row>
    <row r="703" spans="7:10" x14ac:dyDescent="0.25">
      <c r="G703" s="325" t="s">
        <v>368</v>
      </c>
      <c r="H703" s="325" t="s">
        <v>1761</v>
      </c>
      <c r="I703" s="325" t="s">
        <v>1762</v>
      </c>
      <c r="J703" s="326">
        <v>974</v>
      </c>
    </row>
    <row r="704" spans="7:10" x14ac:dyDescent="0.25">
      <c r="G704" s="325" t="s">
        <v>368</v>
      </c>
      <c r="H704" s="325" t="s">
        <v>1763</v>
      </c>
      <c r="I704" s="325" t="s">
        <v>1764</v>
      </c>
      <c r="J704" s="326">
        <v>973</v>
      </c>
    </row>
    <row r="705" spans="7:10" x14ac:dyDescent="0.25">
      <c r="G705" s="325" t="s">
        <v>368</v>
      </c>
      <c r="H705" s="325" t="s">
        <v>1765</v>
      </c>
      <c r="I705" s="325" t="s">
        <v>1766</v>
      </c>
      <c r="J705" s="326">
        <v>971</v>
      </c>
    </row>
    <row r="706" spans="7:10" x14ac:dyDescent="0.25">
      <c r="G706" s="325" t="s">
        <v>368</v>
      </c>
      <c r="H706" s="325" t="s">
        <v>1767</v>
      </c>
      <c r="I706" s="325" t="s">
        <v>1768</v>
      </c>
      <c r="J706" s="326">
        <v>970</v>
      </c>
    </row>
    <row r="707" spans="7:10" x14ac:dyDescent="0.25">
      <c r="G707" s="325" t="s">
        <v>368</v>
      </c>
      <c r="H707" s="325" t="s">
        <v>1769</v>
      </c>
      <c r="I707" s="325" t="s">
        <v>1770</v>
      </c>
      <c r="J707" s="326">
        <v>970</v>
      </c>
    </row>
    <row r="708" spans="7:10" x14ac:dyDescent="0.25">
      <c r="G708" s="325" t="s">
        <v>368</v>
      </c>
      <c r="H708" s="325" t="s">
        <v>1771</v>
      </c>
      <c r="I708" s="325" t="s">
        <v>1772</v>
      </c>
      <c r="J708" s="326">
        <v>970</v>
      </c>
    </row>
    <row r="709" spans="7:10" x14ac:dyDescent="0.25">
      <c r="G709" s="325" t="s">
        <v>368</v>
      </c>
      <c r="H709" s="325" t="s">
        <v>1773</v>
      </c>
      <c r="I709" s="325" t="s">
        <v>1774</v>
      </c>
      <c r="J709" s="326">
        <v>970</v>
      </c>
    </row>
    <row r="710" spans="7:10" x14ac:dyDescent="0.25">
      <c r="G710" s="325" t="s">
        <v>368</v>
      </c>
      <c r="H710" s="325" t="s">
        <v>1775</v>
      </c>
      <c r="I710" s="325" t="s">
        <v>1776</v>
      </c>
      <c r="J710" s="326">
        <v>970</v>
      </c>
    </row>
    <row r="711" spans="7:10" x14ac:dyDescent="0.25">
      <c r="G711" s="325" t="s">
        <v>368</v>
      </c>
      <c r="H711" s="325" t="s">
        <v>1777</v>
      </c>
      <c r="I711" s="325" t="s">
        <v>1778</v>
      </c>
      <c r="J711" s="326">
        <v>970</v>
      </c>
    </row>
    <row r="712" spans="7:10" x14ac:dyDescent="0.25">
      <c r="G712" s="325" t="s">
        <v>368</v>
      </c>
      <c r="H712" s="325" t="s">
        <v>1779</v>
      </c>
      <c r="I712" s="325" t="s">
        <v>1780</v>
      </c>
      <c r="J712" s="326">
        <v>970</v>
      </c>
    </row>
    <row r="713" spans="7:10" x14ac:dyDescent="0.25">
      <c r="G713" s="325" t="s">
        <v>368</v>
      </c>
      <c r="H713" s="325" t="s">
        <v>1781</v>
      </c>
      <c r="I713" s="325" t="s">
        <v>1782</v>
      </c>
      <c r="J713" s="326">
        <v>970</v>
      </c>
    </row>
    <row r="714" spans="7:10" x14ac:dyDescent="0.25">
      <c r="G714" s="325" t="s">
        <v>368</v>
      </c>
      <c r="H714" s="325" t="s">
        <v>1783</v>
      </c>
      <c r="I714" s="325" t="s">
        <v>1784</v>
      </c>
      <c r="J714" s="326">
        <v>970</v>
      </c>
    </row>
    <row r="715" spans="7:10" x14ac:dyDescent="0.25">
      <c r="G715" s="325" t="s">
        <v>368</v>
      </c>
      <c r="H715" s="325" t="s">
        <v>1785</v>
      </c>
      <c r="I715" s="325" t="s">
        <v>1786</v>
      </c>
      <c r="J715" s="326">
        <v>970</v>
      </c>
    </row>
    <row r="716" spans="7:10" x14ac:dyDescent="0.25">
      <c r="G716" s="325" t="s">
        <v>368</v>
      </c>
      <c r="H716" s="325" t="s">
        <v>1787</v>
      </c>
      <c r="I716" s="325" t="s">
        <v>1788</v>
      </c>
      <c r="J716" s="326">
        <v>970</v>
      </c>
    </row>
    <row r="717" spans="7:10" x14ac:dyDescent="0.25">
      <c r="G717" s="325" t="s">
        <v>368</v>
      </c>
      <c r="H717" s="325" t="s">
        <v>1789</v>
      </c>
      <c r="I717" s="325" t="s">
        <v>1790</v>
      </c>
      <c r="J717" s="326">
        <v>970</v>
      </c>
    </row>
    <row r="718" spans="7:10" x14ac:dyDescent="0.25">
      <c r="G718" s="325" t="s">
        <v>368</v>
      </c>
      <c r="H718" s="325" t="s">
        <v>1791</v>
      </c>
      <c r="I718" s="325" t="s">
        <v>1792</v>
      </c>
      <c r="J718" s="326">
        <v>970</v>
      </c>
    </row>
    <row r="719" spans="7:10" x14ac:dyDescent="0.25">
      <c r="G719" s="325" t="s">
        <v>368</v>
      </c>
      <c r="H719" s="325" t="s">
        <v>1793</v>
      </c>
      <c r="I719" s="325" t="s">
        <v>1794</v>
      </c>
      <c r="J719" s="326">
        <v>967</v>
      </c>
    </row>
    <row r="720" spans="7:10" x14ac:dyDescent="0.25">
      <c r="G720" s="325" t="s">
        <v>368</v>
      </c>
      <c r="H720" s="325" t="s">
        <v>1795</v>
      </c>
      <c r="I720" s="325" t="s">
        <v>1796</v>
      </c>
      <c r="J720" s="326">
        <v>967</v>
      </c>
    </row>
    <row r="721" spans="7:10" ht="30" x14ac:dyDescent="0.25">
      <c r="G721" s="325" t="s">
        <v>368</v>
      </c>
      <c r="H721" s="325" t="s">
        <v>1797</v>
      </c>
      <c r="I721" s="325" t="s">
        <v>1798</v>
      </c>
      <c r="J721" s="326">
        <v>967</v>
      </c>
    </row>
    <row r="722" spans="7:10" x14ac:dyDescent="0.25">
      <c r="G722" s="325" t="s">
        <v>368</v>
      </c>
      <c r="H722" s="325" t="s">
        <v>1799</v>
      </c>
      <c r="I722" s="325" t="s">
        <v>1800</v>
      </c>
      <c r="J722" s="326">
        <v>965</v>
      </c>
    </row>
    <row r="723" spans="7:10" x14ac:dyDescent="0.25">
      <c r="G723" s="325" t="s">
        <v>368</v>
      </c>
      <c r="H723" s="325" t="s">
        <v>1801</v>
      </c>
      <c r="I723" s="325" t="s">
        <v>1802</v>
      </c>
      <c r="J723" s="326">
        <v>965</v>
      </c>
    </row>
    <row r="724" spans="7:10" ht="30" x14ac:dyDescent="0.25">
      <c r="G724" s="325" t="s">
        <v>368</v>
      </c>
      <c r="H724" s="325" t="s">
        <v>1803</v>
      </c>
      <c r="I724" s="325" t="s">
        <v>1804</v>
      </c>
      <c r="J724" s="326">
        <v>965</v>
      </c>
    </row>
    <row r="725" spans="7:10" x14ac:dyDescent="0.25">
      <c r="G725" s="325" t="s">
        <v>368</v>
      </c>
      <c r="H725" s="325" t="s">
        <v>1805</v>
      </c>
      <c r="I725" s="325" t="s">
        <v>1806</v>
      </c>
      <c r="J725" s="326">
        <v>965</v>
      </c>
    </row>
    <row r="726" spans="7:10" x14ac:dyDescent="0.25">
      <c r="G726" s="325" t="s">
        <v>368</v>
      </c>
      <c r="H726" s="325" t="s">
        <v>1807</v>
      </c>
      <c r="I726" s="325" t="s">
        <v>1808</v>
      </c>
      <c r="J726" s="326">
        <v>965</v>
      </c>
    </row>
    <row r="727" spans="7:10" x14ac:dyDescent="0.25">
      <c r="G727" s="325" t="s">
        <v>368</v>
      </c>
      <c r="H727" s="325" t="s">
        <v>1809</v>
      </c>
      <c r="I727" s="325" t="s">
        <v>1810</v>
      </c>
      <c r="J727" s="326">
        <v>962</v>
      </c>
    </row>
    <row r="728" spans="7:10" x14ac:dyDescent="0.25">
      <c r="G728" s="325" t="s">
        <v>368</v>
      </c>
      <c r="H728" s="325" t="s">
        <v>1811</v>
      </c>
      <c r="I728" s="325" t="s">
        <v>1812</v>
      </c>
      <c r="J728" s="326">
        <v>962</v>
      </c>
    </row>
    <row r="729" spans="7:10" x14ac:dyDescent="0.25">
      <c r="G729" s="325" t="s">
        <v>368</v>
      </c>
      <c r="H729" s="325" t="s">
        <v>1813</v>
      </c>
      <c r="I729" s="325" t="s">
        <v>1814</v>
      </c>
      <c r="J729" s="326">
        <v>962</v>
      </c>
    </row>
    <row r="730" spans="7:10" x14ac:dyDescent="0.25">
      <c r="G730" s="325" t="s">
        <v>368</v>
      </c>
      <c r="H730" s="325" t="s">
        <v>1815</v>
      </c>
      <c r="I730" s="325" t="s">
        <v>1816</v>
      </c>
      <c r="J730" s="326">
        <v>961</v>
      </c>
    </row>
    <row r="731" spans="7:10" x14ac:dyDescent="0.25">
      <c r="G731" s="325" t="s">
        <v>368</v>
      </c>
      <c r="H731" s="325" t="s">
        <v>1817</v>
      </c>
      <c r="I731" s="325" t="s">
        <v>1818</v>
      </c>
      <c r="J731" s="326">
        <v>961</v>
      </c>
    </row>
    <row r="732" spans="7:10" x14ac:dyDescent="0.25">
      <c r="G732" s="325" t="s">
        <v>368</v>
      </c>
      <c r="H732" s="325" t="s">
        <v>1819</v>
      </c>
      <c r="I732" s="325" t="s">
        <v>1820</v>
      </c>
      <c r="J732" s="326">
        <v>961</v>
      </c>
    </row>
    <row r="733" spans="7:10" x14ac:dyDescent="0.25">
      <c r="G733" s="325" t="s">
        <v>368</v>
      </c>
      <c r="H733" s="325" t="s">
        <v>1821</v>
      </c>
      <c r="I733" s="325" t="s">
        <v>1822</v>
      </c>
      <c r="J733" s="326">
        <v>961</v>
      </c>
    </row>
    <row r="734" spans="7:10" ht="30" x14ac:dyDescent="0.25">
      <c r="G734" s="325" t="s">
        <v>368</v>
      </c>
      <c r="H734" s="325" t="s">
        <v>1823</v>
      </c>
      <c r="I734" s="325" t="s">
        <v>1824</v>
      </c>
      <c r="J734" s="326">
        <v>961</v>
      </c>
    </row>
    <row r="735" spans="7:10" x14ac:dyDescent="0.25">
      <c r="G735" s="325" t="s">
        <v>368</v>
      </c>
      <c r="H735" s="325" t="s">
        <v>1825</v>
      </c>
      <c r="I735" s="325" t="s">
        <v>1826</v>
      </c>
      <c r="J735" s="326">
        <v>961</v>
      </c>
    </row>
    <row r="736" spans="7:10" x14ac:dyDescent="0.25">
      <c r="G736" s="325" t="s">
        <v>368</v>
      </c>
      <c r="H736" s="325" t="s">
        <v>1827</v>
      </c>
      <c r="I736" s="325" t="s">
        <v>1828</v>
      </c>
      <c r="J736" s="326">
        <v>961</v>
      </c>
    </row>
    <row r="737" spans="7:10" x14ac:dyDescent="0.25">
      <c r="G737" s="325" t="s">
        <v>368</v>
      </c>
      <c r="H737" s="325" t="s">
        <v>1829</v>
      </c>
      <c r="I737" s="325" t="s">
        <v>1830</v>
      </c>
      <c r="J737" s="326">
        <v>961</v>
      </c>
    </row>
    <row r="738" spans="7:10" x14ac:dyDescent="0.25">
      <c r="G738" s="325" t="s">
        <v>368</v>
      </c>
      <c r="H738" s="325" t="s">
        <v>1831</v>
      </c>
      <c r="I738" s="325" t="s">
        <v>1832</v>
      </c>
      <c r="J738" s="326">
        <v>961</v>
      </c>
    </row>
    <row r="739" spans="7:10" x14ac:dyDescent="0.25">
      <c r="G739" s="325" t="s">
        <v>368</v>
      </c>
      <c r="H739" s="325" t="s">
        <v>1833</v>
      </c>
      <c r="I739" s="325" t="s">
        <v>1834</v>
      </c>
      <c r="J739" s="326">
        <v>961</v>
      </c>
    </row>
    <row r="740" spans="7:10" x14ac:dyDescent="0.25">
      <c r="G740" s="325" t="s">
        <v>368</v>
      </c>
      <c r="H740" s="325" t="s">
        <v>1835</v>
      </c>
      <c r="I740" s="325" t="s">
        <v>1836</v>
      </c>
      <c r="J740" s="326">
        <v>960</v>
      </c>
    </row>
    <row r="741" spans="7:10" x14ac:dyDescent="0.25">
      <c r="G741" s="325" t="s">
        <v>368</v>
      </c>
      <c r="H741" s="325" t="s">
        <v>1837</v>
      </c>
      <c r="I741" s="325" t="s">
        <v>1838</v>
      </c>
      <c r="J741" s="326">
        <v>960</v>
      </c>
    </row>
    <row r="742" spans="7:10" x14ac:dyDescent="0.25">
      <c r="G742" s="325" t="s">
        <v>368</v>
      </c>
      <c r="H742" s="325" t="s">
        <v>1839</v>
      </c>
      <c r="I742" s="325" t="s">
        <v>1840</v>
      </c>
      <c r="J742" s="326">
        <v>960</v>
      </c>
    </row>
    <row r="743" spans="7:10" x14ac:dyDescent="0.25">
      <c r="G743" s="325" t="s">
        <v>368</v>
      </c>
      <c r="H743" s="325" t="s">
        <v>1841</v>
      </c>
      <c r="I743" s="325" t="s">
        <v>1842</v>
      </c>
      <c r="J743" s="326">
        <v>960</v>
      </c>
    </row>
    <row r="744" spans="7:10" x14ac:dyDescent="0.25">
      <c r="G744" s="325" t="s">
        <v>368</v>
      </c>
      <c r="H744" s="325" t="s">
        <v>1843</v>
      </c>
      <c r="I744" s="325" t="s">
        <v>1844</v>
      </c>
      <c r="J744" s="326">
        <v>960</v>
      </c>
    </row>
    <row r="745" spans="7:10" x14ac:dyDescent="0.25">
      <c r="G745" s="325" t="s">
        <v>368</v>
      </c>
      <c r="H745" s="325" t="s">
        <v>1845</v>
      </c>
      <c r="I745" s="325" t="s">
        <v>1846</v>
      </c>
      <c r="J745" s="326">
        <v>960</v>
      </c>
    </row>
    <row r="746" spans="7:10" x14ac:dyDescent="0.25">
      <c r="G746" s="325" t="s">
        <v>368</v>
      </c>
      <c r="H746" s="325" t="s">
        <v>1847</v>
      </c>
      <c r="I746" s="325" t="s">
        <v>1848</v>
      </c>
      <c r="J746" s="326">
        <v>960</v>
      </c>
    </row>
    <row r="747" spans="7:10" ht="30" x14ac:dyDescent="0.25">
      <c r="G747" s="325" t="s">
        <v>368</v>
      </c>
      <c r="H747" s="325" t="s">
        <v>1849</v>
      </c>
      <c r="I747" s="325" t="s">
        <v>1850</v>
      </c>
      <c r="J747" s="326">
        <v>960</v>
      </c>
    </row>
    <row r="748" spans="7:10" x14ac:dyDescent="0.25">
      <c r="G748" s="325" t="s">
        <v>368</v>
      </c>
      <c r="H748" s="325" t="s">
        <v>1851</v>
      </c>
      <c r="I748" s="325" t="s">
        <v>1852</v>
      </c>
      <c r="J748" s="326">
        <v>960</v>
      </c>
    </row>
    <row r="749" spans="7:10" x14ac:dyDescent="0.25">
      <c r="G749" s="325" t="s">
        <v>368</v>
      </c>
      <c r="H749" s="325" t="s">
        <v>1853</v>
      </c>
      <c r="I749" s="325" t="s">
        <v>1854</v>
      </c>
      <c r="J749" s="326">
        <v>960</v>
      </c>
    </row>
    <row r="750" spans="7:10" x14ac:dyDescent="0.25">
      <c r="G750" s="325" t="s">
        <v>368</v>
      </c>
      <c r="H750" s="325" t="s">
        <v>1855</v>
      </c>
      <c r="I750" s="325" t="s">
        <v>1856</v>
      </c>
      <c r="J750" s="326">
        <v>960</v>
      </c>
    </row>
    <row r="751" spans="7:10" x14ac:dyDescent="0.25">
      <c r="G751" s="325" t="s">
        <v>368</v>
      </c>
      <c r="H751" s="325" t="s">
        <v>1857</v>
      </c>
      <c r="I751" s="325" t="s">
        <v>1858</v>
      </c>
      <c r="J751" s="326">
        <v>960</v>
      </c>
    </row>
    <row r="752" spans="7:10" x14ac:dyDescent="0.25">
      <c r="G752" s="325" t="s">
        <v>368</v>
      </c>
      <c r="H752" s="325" t="s">
        <v>1859</v>
      </c>
      <c r="I752" s="325" t="s">
        <v>1860</v>
      </c>
      <c r="J752" s="326">
        <v>960</v>
      </c>
    </row>
    <row r="753" spans="7:10" x14ac:dyDescent="0.25">
      <c r="G753" s="325" t="s">
        <v>368</v>
      </c>
      <c r="H753" s="325" t="s">
        <v>1861</v>
      </c>
      <c r="I753" s="325" t="s">
        <v>1862</v>
      </c>
      <c r="J753" s="326">
        <v>960</v>
      </c>
    </row>
    <row r="754" spans="7:10" x14ac:dyDescent="0.25">
      <c r="G754" s="325" t="s">
        <v>368</v>
      </c>
      <c r="H754" s="325" t="s">
        <v>1863</v>
      </c>
      <c r="I754" s="325" t="s">
        <v>1864</v>
      </c>
      <c r="J754" s="326">
        <v>960</v>
      </c>
    </row>
    <row r="755" spans="7:10" x14ac:dyDescent="0.25">
      <c r="G755" s="325" t="s">
        <v>368</v>
      </c>
      <c r="H755" s="325" t="s">
        <v>1865</v>
      </c>
      <c r="I755" s="325" t="s">
        <v>1866</v>
      </c>
      <c r="J755" s="326">
        <v>960</v>
      </c>
    </row>
    <row r="756" spans="7:10" x14ac:dyDescent="0.25">
      <c r="G756" s="325" t="s">
        <v>368</v>
      </c>
      <c r="H756" s="325" t="s">
        <v>1867</v>
      </c>
      <c r="I756" s="325" t="s">
        <v>1868</v>
      </c>
      <c r="J756" s="326">
        <v>960</v>
      </c>
    </row>
    <row r="757" spans="7:10" x14ac:dyDescent="0.25">
      <c r="G757" s="325" t="s">
        <v>368</v>
      </c>
      <c r="H757" s="325" t="s">
        <v>1869</v>
      </c>
      <c r="I757" s="325" t="s">
        <v>1870</v>
      </c>
      <c r="J757" s="326">
        <v>952</v>
      </c>
    </row>
    <row r="758" spans="7:10" x14ac:dyDescent="0.25">
      <c r="G758" s="325" t="s">
        <v>368</v>
      </c>
      <c r="H758" s="325" t="s">
        <v>1871</v>
      </c>
      <c r="I758" s="325" t="s">
        <v>1872</v>
      </c>
      <c r="J758" s="326">
        <v>951</v>
      </c>
    </row>
    <row r="759" spans="7:10" ht="30" x14ac:dyDescent="0.25">
      <c r="G759" s="325" t="s">
        <v>368</v>
      </c>
      <c r="H759" s="325" t="s">
        <v>1873</v>
      </c>
      <c r="I759" s="325" t="s">
        <v>1874</v>
      </c>
      <c r="J759" s="326">
        <v>951</v>
      </c>
    </row>
    <row r="760" spans="7:10" x14ac:dyDescent="0.25">
      <c r="G760" s="325" t="s">
        <v>368</v>
      </c>
      <c r="H760" s="325" t="s">
        <v>1875</v>
      </c>
      <c r="I760" s="325" t="s">
        <v>1876</v>
      </c>
      <c r="J760" s="326">
        <v>951</v>
      </c>
    </row>
    <row r="761" spans="7:10" x14ac:dyDescent="0.25">
      <c r="G761" s="325" t="s">
        <v>368</v>
      </c>
      <c r="H761" s="325" t="s">
        <v>1877</v>
      </c>
      <c r="I761" s="325" t="s">
        <v>1878</v>
      </c>
      <c r="J761" s="326">
        <v>951</v>
      </c>
    </row>
    <row r="762" spans="7:10" x14ac:dyDescent="0.25">
      <c r="G762" s="325" t="s">
        <v>368</v>
      </c>
      <c r="H762" s="325" t="s">
        <v>1879</v>
      </c>
      <c r="I762" s="325" t="s">
        <v>1880</v>
      </c>
      <c r="J762" s="326">
        <v>951</v>
      </c>
    </row>
    <row r="763" spans="7:10" x14ac:dyDescent="0.25">
      <c r="G763" s="325" t="s">
        <v>368</v>
      </c>
      <c r="H763" s="325" t="s">
        <v>1881</v>
      </c>
      <c r="I763" s="325" t="s">
        <v>1882</v>
      </c>
      <c r="J763" s="326">
        <v>951</v>
      </c>
    </row>
    <row r="764" spans="7:10" x14ac:dyDescent="0.25">
      <c r="G764" s="325" t="s">
        <v>368</v>
      </c>
      <c r="H764" s="325" t="s">
        <v>1883</v>
      </c>
      <c r="I764" s="325" t="s">
        <v>1796</v>
      </c>
      <c r="J764" s="326">
        <v>950</v>
      </c>
    </row>
    <row r="765" spans="7:10" x14ac:dyDescent="0.25">
      <c r="G765" s="325" t="s">
        <v>368</v>
      </c>
      <c r="H765" s="325" t="s">
        <v>1884</v>
      </c>
      <c r="I765" s="325" t="s">
        <v>1885</v>
      </c>
      <c r="J765" s="326">
        <v>950</v>
      </c>
    </row>
    <row r="766" spans="7:10" x14ac:dyDescent="0.25">
      <c r="G766" s="325" t="s">
        <v>368</v>
      </c>
      <c r="H766" s="325" t="s">
        <v>1886</v>
      </c>
      <c r="I766" s="325" t="s">
        <v>1887</v>
      </c>
      <c r="J766" s="326">
        <v>950</v>
      </c>
    </row>
    <row r="767" spans="7:10" x14ac:dyDescent="0.25">
      <c r="G767" s="325" t="s">
        <v>368</v>
      </c>
      <c r="H767" s="325" t="s">
        <v>1888</v>
      </c>
      <c r="I767" s="325" t="s">
        <v>1889</v>
      </c>
      <c r="J767" s="326">
        <v>950</v>
      </c>
    </row>
    <row r="768" spans="7:10" x14ac:dyDescent="0.25">
      <c r="G768" s="325" t="s">
        <v>368</v>
      </c>
      <c r="H768" s="325" t="s">
        <v>1890</v>
      </c>
      <c r="I768" s="325" t="s">
        <v>1891</v>
      </c>
      <c r="J768" s="326">
        <v>950</v>
      </c>
    </row>
    <row r="769" spans="7:10" x14ac:dyDescent="0.25">
      <c r="G769" s="325" t="s">
        <v>368</v>
      </c>
      <c r="H769" s="325" t="s">
        <v>1892</v>
      </c>
      <c r="I769" s="325" t="s">
        <v>1893</v>
      </c>
      <c r="J769" s="326">
        <v>950</v>
      </c>
    </row>
    <row r="770" spans="7:10" x14ac:dyDescent="0.25">
      <c r="G770" s="325" t="s">
        <v>368</v>
      </c>
      <c r="H770" s="325" t="s">
        <v>1894</v>
      </c>
      <c r="I770" s="325" t="s">
        <v>1895</v>
      </c>
      <c r="J770" s="326">
        <v>950</v>
      </c>
    </row>
    <row r="771" spans="7:10" ht="30" x14ac:dyDescent="0.25">
      <c r="G771" s="325" t="s">
        <v>368</v>
      </c>
      <c r="H771" s="325" t="s">
        <v>1896</v>
      </c>
      <c r="I771" s="325" t="s">
        <v>1897</v>
      </c>
      <c r="J771" s="326">
        <v>950</v>
      </c>
    </row>
    <row r="772" spans="7:10" x14ac:dyDescent="0.25">
      <c r="G772" s="325" t="s">
        <v>368</v>
      </c>
      <c r="H772" s="325" t="s">
        <v>1898</v>
      </c>
      <c r="I772" s="325" t="s">
        <v>1899</v>
      </c>
      <c r="J772" s="326">
        <v>950</v>
      </c>
    </row>
    <row r="773" spans="7:10" x14ac:dyDescent="0.25">
      <c r="G773" s="325" t="s">
        <v>368</v>
      </c>
      <c r="H773" s="325" t="s">
        <v>1900</v>
      </c>
      <c r="I773" s="325" t="s">
        <v>1901</v>
      </c>
      <c r="J773" s="326">
        <v>950</v>
      </c>
    </row>
    <row r="774" spans="7:10" x14ac:dyDescent="0.25">
      <c r="G774" s="325" t="s">
        <v>368</v>
      </c>
      <c r="H774" s="325" t="s">
        <v>1902</v>
      </c>
      <c r="I774" s="325" t="s">
        <v>1903</v>
      </c>
      <c r="J774" s="326">
        <v>950</v>
      </c>
    </row>
    <row r="775" spans="7:10" x14ac:dyDescent="0.25">
      <c r="G775" s="325" t="s">
        <v>368</v>
      </c>
      <c r="H775" s="325" t="s">
        <v>1904</v>
      </c>
      <c r="I775" s="325" t="s">
        <v>1905</v>
      </c>
      <c r="J775" s="326">
        <v>950</v>
      </c>
    </row>
    <row r="776" spans="7:10" x14ac:dyDescent="0.25">
      <c r="G776" s="325" t="s">
        <v>368</v>
      </c>
      <c r="H776" s="325" t="s">
        <v>1906</v>
      </c>
      <c r="I776" s="325" t="s">
        <v>1907</v>
      </c>
      <c r="J776" s="326">
        <v>950</v>
      </c>
    </row>
    <row r="777" spans="7:10" x14ac:dyDescent="0.25">
      <c r="G777" s="325" t="s">
        <v>368</v>
      </c>
      <c r="H777" s="325" t="s">
        <v>1908</v>
      </c>
      <c r="I777" s="325" t="s">
        <v>1909</v>
      </c>
      <c r="J777" s="326">
        <v>950</v>
      </c>
    </row>
    <row r="778" spans="7:10" x14ac:dyDescent="0.25">
      <c r="G778" s="325" t="s">
        <v>368</v>
      </c>
      <c r="H778" s="325" t="s">
        <v>1910</v>
      </c>
      <c r="I778" s="325" t="s">
        <v>1911</v>
      </c>
      <c r="J778" s="326">
        <v>950</v>
      </c>
    </row>
    <row r="779" spans="7:10" x14ac:dyDescent="0.25">
      <c r="G779" s="325" t="s">
        <v>368</v>
      </c>
      <c r="H779" s="325" t="s">
        <v>1912</v>
      </c>
      <c r="I779" s="325" t="s">
        <v>1913</v>
      </c>
      <c r="J779" s="326">
        <v>949</v>
      </c>
    </row>
    <row r="780" spans="7:10" x14ac:dyDescent="0.25">
      <c r="G780" s="325" t="s">
        <v>368</v>
      </c>
      <c r="H780" s="325" t="s">
        <v>1914</v>
      </c>
      <c r="I780" s="325" t="s">
        <v>1915</v>
      </c>
      <c r="J780" s="326">
        <v>948</v>
      </c>
    </row>
    <row r="781" spans="7:10" ht="30" x14ac:dyDescent="0.25">
      <c r="G781" s="325" t="s">
        <v>368</v>
      </c>
      <c r="H781" s="325" t="s">
        <v>1916</v>
      </c>
      <c r="I781" s="325" t="s">
        <v>1917</v>
      </c>
      <c r="J781" s="326">
        <v>948</v>
      </c>
    </row>
    <row r="782" spans="7:10" x14ac:dyDescent="0.25">
      <c r="G782" s="325" t="s">
        <v>368</v>
      </c>
      <c r="H782" s="325" t="s">
        <v>1918</v>
      </c>
      <c r="I782" s="325" t="s">
        <v>1919</v>
      </c>
      <c r="J782" s="326">
        <v>948</v>
      </c>
    </row>
    <row r="783" spans="7:10" x14ac:dyDescent="0.25">
      <c r="G783" s="325" t="s">
        <v>368</v>
      </c>
      <c r="H783" s="325" t="s">
        <v>1920</v>
      </c>
      <c r="I783" s="325" t="s">
        <v>1921</v>
      </c>
      <c r="J783" s="326">
        <v>937</v>
      </c>
    </row>
    <row r="784" spans="7:10" x14ac:dyDescent="0.25">
      <c r="G784" s="325" t="s">
        <v>368</v>
      </c>
      <c r="H784" s="325" t="s">
        <v>1922</v>
      </c>
      <c r="I784" s="325" t="s">
        <v>1923</v>
      </c>
      <c r="J784" s="326">
        <v>935</v>
      </c>
    </row>
    <row r="785" spans="7:10" x14ac:dyDescent="0.25">
      <c r="G785" s="325" t="s">
        <v>368</v>
      </c>
      <c r="H785" s="325" t="s">
        <v>1924</v>
      </c>
      <c r="I785" s="325" t="s">
        <v>1925</v>
      </c>
      <c r="J785" s="326">
        <v>935</v>
      </c>
    </row>
    <row r="786" spans="7:10" x14ac:dyDescent="0.25">
      <c r="G786" s="325" t="s">
        <v>368</v>
      </c>
      <c r="H786" s="325" t="s">
        <v>1926</v>
      </c>
      <c r="I786" s="325" t="s">
        <v>1927</v>
      </c>
      <c r="J786" s="326">
        <v>935</v>
      </c>
    </row>
    <row r="787" spans="7:10" x14ac:dyDescent="0.25">
      <c r="G787" s="325" t="s">
        <v>368</v>
      </c>
      <c r="H787" s="325" t="s">
        <v>1928</v>
      </c>
      <c r="I787" s="325" t="s">
        <v>1929</v>
      </c>
      <c r="J787" s="326">
        <v>934</v>
      </c>
    </row>
    <row r="788" spans="7:10" x14ac:dyDescent="0.25">
      <c r="G788" s="325" t="s">
        <v>368</v>
      </c>
      <c r="H788" s="325" t="s">
        <v>1930</v>
      </c>
      <c r="I788" s="325" t="s">
        <v>1931</v>
      </c>
      <c r="J788" s="326">
        <v>933</v>
      </c>
    </row>
    <row r="789" spans="7:10" x14ac:dyDescent="0.25">
      <c r="G789" s="325" t="s">
        <v>368</v>
      </c>
      <c r="H789" s="325" t="s">
        <v>1932</v>
      </c>
      <c r="I789" s="325" t="s">
        <v>1933</v>
      </c>
      <c r="J789" s="326">
        <v>932</v>
      </c>
    </row>
    <row r="790" spans="7:10" x14ac:dyDescent="0.25">
      <c r="G790" s="325" t="s">
        <v>368</v>
      </c>
      <c r="H790" s="325" t="s">
        <v>1934</v>
      </c>
      <c r="I790" s="325" t="s">
        <v>1935</v>
      </c>
      <c r="J790" s="326">
        <v>932</v>
      </c>
    </row>
    <row r="791" spans="7:10" x14ac:dyDescent="0.25">
      <c r="G791" s="325" t="s">
        <v>368</v>
      </c>
      <c r="H791" s="325" t="s">
        <v>1936</v>
      </c>
      <c r="I791" s="325" t="s">
        <v>1937</v>
      </c>
      <c r="J791" s="326">
        <v>930</v>
      </c>
    </row>
    <row r="792" spans="7:10" x14ac:dyDescent="0.25">
      <c r="G792" s="325" t="s">
        <v>368</v>
      </c>
      <c r="H792" s="325" t="s">
        <v>1938</v>
      </c>
      <c r="I792" s="325" t="s">
        <v>1939</v>
      </c>
      <c r="J792" s="326">
        <v>925</v>
      </c>
    </row>
    <row r="793" spans="7:10" x14ac:dyDescent="0.25">
      <c r="G793" s="325" t="s">
        <v>368</v>
      </c>
      <c r="H793" s="325" t="s">
        <v>1940</v>
      </c>
      <c r="I793" s="325" t="s">
        <v>1941</v>
      </c>
      <c r="J793" s="326">
        <v>925</v>
      </c>
    </row>
    <row r="794" spans="7:10" x14ac:dyDescent="0.25">
      <c r="G794" s="325" t="s">
        <v>368</v>
      </c>
      <c r="H794" s="325" t="s">
        <v>1942</v>
      </c>
      <c r="I794" s="325" t="s">
        <v>1943</v>
      </c>
      <c r="J794" s="326">
        <v>921</v>
      </c>
    </row>
    <row r="795" spans="7:10" x14ac:dyDescent="0.25">
      <c r="G795" s="325" t="s">
        <v>368</v>
      </c>
      <c r="H795" s="325" t="s">
        <v>1944</v>
      </c>
      <c r="I795" s="325" t="s">
        <v>1945</v>
      </c>
      <c r="J795" s="326">
        <v>912</v>
      </c>
    </row>
    <row r="796" spans="7:10" x14ac:dyDescent="0.25">
      <c r="G796" s="325" t="s">
        <v>368</v>
      </c>
      <c r="H796" s="325" t="s">
        <v>1946</v>
      </c>
      <c r="I796" s="325" t="s">
        <v>1947</v>
      </c>
      <c r="J796" s="326">
        <v>911</v>
      </c>
    </row>
    <row r="797" spans="7:10" ht="30" x14ac:dyDescent="0.25">
      <c r="G797" s="325" t="s">
        <v>368</v>
      </c>
      <c r="H797" s="325" t="s">
        <v>1948</v>
      </c>
      <c r="I797" s="325" t="s">
        <v>1949</v>
      </c>
      <c r="J797" s="326">
        <v>911</v>
      </c>
    </row>
    <row r="798" spans="7:10" x14ac:dyDescent="0.25">
      <c r="G798" s="325" t="s">
        <v>368</v>
      </c>
      <c r="H798" s="325" t="s">
        <v>1950</v>
      </c>
      <c r="I798" s="325" t="s">
        <v>1951</v>
      </c>
      <c r="J798" s="326">
        <v>911</v>
      </c>
    </row>
    <row r="799" spans="7:10" x14ac:dyDescent="0.25">
      <c r="G799" s="325" t="s">
        <v>368</v>
      </c>
      <c r="H799" s="325" t="s">
        <v>1952</v>
      </c>
      <c r="I799" s="325" t="s">
        <v>1953</v>
      </c>
      <c r="J799" s="326">
        <v>910</v>
      </c>
    </row>
    <row r="800" spans="7:10" x14ac:dyDescent="0.25">
      <c r="G800" s="325" t="s">
        <v>368</v>
      </c>
      <c r="H800" s="325" t="s">
        <v>1954</v>
      </c>
      <c r="I800" s="325" t="s">
        <v>1955</v>
      </c>
      <c r="J800" s="326">
        <v>910</v>
      </c>
    </row>
    <row r="801" spans="7:10" x14ac:dyDescent="0.25">
      <c r="G801" s="325" t="s">
        <v>368</v>
      </c>
      <c r="H801" s="325" t="s">
        <v>1956</v>
      </c>
      <c r="I801" s="325" t="s">
        <v>1957</v>
      </c>
      <c r="J801" s="326">
        <v>910</v>
      </c>
    </row>
    <row r="802" spans="7:10" x14ac:dyDescent="0.25">
      <c r="G802" s="325" t="s">
        <v>368</v>
      </c>
      <c r="H802" s="325" t="s">
        <v>1958</v>
      </c>
      <c r="I802" s="325" t="s">
        <v>1959</v>
      </c>
      <c r="J802" s="326">
        <v>900</v>
      </c>
    </row>
    <row r="803" spans="7:10" x14ac:dyDescent="0.25">
      <c r="G803" s="325" t="s">
        <v>368</v>
      </c>
      <c r="H803" s="325" t="s">
        <v>1960</v>
      </c>
      <c r="I803" s="325" t="s">
        <v>1961</v>
      </c>
      <c r="J803" s="326">
        <v>900</v>
      </c>
    </row>
    <row r="804" spans="7:10" x14ac:dyDescent="0.25">
      <c r="G804" s="325" t="s">
        <v>368</v>
      </c>
      <c r="H804" s="325" t="s">
        <v>1962</v>
      </c>
      <c r="I804" s="325" t="s">
        <v>1963</v>
      </c>
      <c r="J804" s="326">
        <v>900</v>
      </c>
    </row>
    <row r="805" spans="7:10" ht="30" x14ac:dyDescent="0.25">
      <c r="G805" s="325" t="s">
        <v>368</v>
      </c>
      <c r="H805" s="325" t="s">
        <v>1964</v>
      </c>
      <c r="I805" s="325" t="s">
        <v>1965</v>
      </c>
      <c r="J805" s="326">
        <v>900</v>
      </c>
    </row>
    <row r="806" spans="7:10" x14ac:dyDescent="0.25">
      <c r="G806" s="325" t="s">
        <v>368</v>
      </c>
      <c r="H806" s="325" t="s">
        <v>1966</v>
      </c>
      <c r="I806" s="325" t="s">
        <v>1967</v>
      </c>
      <c r="J806" s="326">
        <v>900</v>
      </c>
    </row>
    <row r="807" spans="7:10" x14ac:dyDescent="0.25">
      <c r="G807" s="325" t="s">
        <v>368</v>
      </c>
      <c r="H807" s="325" t="s">
        <v>1968</v>
      </c>
      <c r="I807" s="325" t="s">
        <v>1969</v>
      </c>
      <c r="J807" s="326">
        <v>899</v>
      </c>
    </row>
    <row r="808" spans="7:10" x14ac:dyDescent="0.25">
      <c r="G808" s="325" t="s">
        <v>368</v>
      </c>
      <c r="H808" s="325" t="s">
        <v>1970</v>
      </c>
      <c r="I808" s="325" t="s">
        <v>1971</v>
      </c>
      <c r="J808" s="326">
        <v>899</v>
      </c>
    </row>
    <row r="809" spans="7:10" x14ac:dyDescent="0.25">
      <c r="G809" s="325" t="s">
        <v>368</v>
      </c>
      <c r="H809" s="325" t="s">
        <v>1972</v>
      </c>
      <c r="I809" s="325" t="s">
        <v>1973</v>
      </c>
      <c r="J809" s="326">
        <v>888</v>
      </c>
    </row>
    <row r="810" spans="7:10" x14ac:dyDescent="0.25">
      <c r="G810" s="325" t="s">
        <v>368</v>
      </c>
      <c r="H810" s="325" t="s">
        <v>1974</v>
      </c>
      <c r="I810" s="325" t="s">
        <v>1975</v>
      </c>
      <c r="J810" s="326">
        <v>885</v>
      </c>
    </row>
    <row r="811" spans="7:10" x14ac:dyDescent="0.25">
      <c r="G811" s="325" t="s">
        <v>368</v>
      </c>
      <c r="H811" s="325" t="s">
        <v>1976</v>
      </c>
      <c r="I811" s="325" t="s">
        <v>1977</v>
      </c>
      <c r="J811" s="326">
        <v>866</v>
      </c>
    </row>
    <row r="812" spans="7:10" x14ac:dyDescent="0.25">
      <c r="G812" s="325" t="s">
        <v>368</v>
      </c>
      <c r="H812" s="325" t="s">
        <v>1978</v>
      </c>
      <c r="I812" s="325" t="s">
        <v>1979</v>
      </c>
      <c r="J812" s="326">
        <v>862</v>
      </c>
    </row>
    <row r="813" spans="7:10" x14ac:dyDescent="0.25">
      <c r="G813" s="325" t="s">
        <v>368</v>
      </c>
      <c r="H813" s="325" t="s">
        <v>1980</v>
      </c>
      <c r="I813" s="325" t="s">
        <v>1981</v>
      </c>
      <c r="J813" s="326">
        <v>861</v>
      </c>
    </row>
    <row r="814" spans="7:10" x14ac:dyDescent="0.25">
      <c r="G814" s="325" t="s">
        <v>368</v>
      </c>
      <c r="H814" s="325" t="s">
        <v>1982</v>
      </c>
      <c r="I814" s="325" t="s">
        <v>1983</v>
      </c>
      <c r="J814" s="326">
        <v>856</v>
      </c>
    </row>
    <row r="815" spans="7:10" x14ac:dyDescent="0.25">
      <c r="G815" s="325" t="s">
        <v>368</v>
      </c>
      <c r="H815" s="325" t="s">
        <v>1984</v>
      </c>
      <c r="I815" s="325" t="s">
        <v>1985</v>
      </c>
      <c r="J815" s="326">
        <v>828</v>
      </c>
    </row>
    <row r="816" spans="7:10" x14ac:dyDescent="0.25">
      <c r="G816" s="325" t="s">
        <v>368</v>
      </c>
      <c r="H816" s="325" t="s">
        <v>1986</v>
      </c>
      <c r="I816" s="325" t="s">
        <v>1987</v>
      </c>
      <c r="J816" s="326">
        <v>823</v>
      </c>
    </row>
    <row r="817" spans="7:10" x14ac:dyDescent="0.25">
      <c r="G817" s="325" t="s">
        <v>368</v>
      </c>
      <c r="H817" s="325" t="s">
        <v>1988</v>
      </c>
      <c r="I817" s="325" t="s">
        <v>1989</v>
      </c>
      <c r="J817" s="326">
        <v>815</v>
      </c>
    </row>
    <row r="818" spans="7:10" x14ac:dyDescent="0.25">
      <c r="G818" s="325" t="s">
        <v>368</v>
      </c>
      <c r="H818" s="325" t="s">
        <v>1990</v>
      </c>
      <c r="I818" s="325" t="s">
        <v>1991</v>
      </c>
      <c r="J818" s="326">
        <v>800</v>
      </c>
    </row>
    <row r="819" spans="7:10" x14ac:dyDescent="0.25">
      <c r="G819" s="325" t="s">
        <v>368</v>
      </c>
      <c r="H819" s="325" t="s">
        <v>1992</v>
      </c>
      <c r="I819" s="325" t="s">
        <v>1993</v>
      </c>
      <c r="J819" s="326">
        <v>800</v>
      </c>
    </row>
    <row r="820" spans="7:10" x14ac:dyDescent="0.25">
      <c r="G820" s="325" t="s">
        <v>368</v>
      </c>
      <c r="H820" s="325" t="s">
        <v>1994</v>
      </c>
      <c r="I820" s="325" t="s">
        <v>1995</v>
      </c>
      <c r="J820" s="326">
        <v>800</v>
      </c>
    </row>
    <row r="821" spans="7:10" ht="30" x14ac:dyDescent="0.25">
      <c r="G821" s="325" t="s">
        <v>368</v>
      </c>
      <c r="H821" s="325" t="s">
        <v>1996</v>
      </c>
      <c r="I821" s="325" t="s">
        <v>1997</v>
      </c>
      <c r="J821" s="326">
        <v>800</v>
      </c>
    </row>
    <row r="822" spans="7:10" x14ac:dyDescent="0.25">
      <c r="G822" s="325" t="s">
        <v>368</v>
      </c>
      <c r="H822" s="325" t="s">
        <v>1998</v>
      </c>
      <c r="I822" s="325" t="s">
        <v>1999</v>
      </c>
      <c r="J822" s="326">
        <v>800</v>
      </c>
    </row>
    <row r="823" spans="7:10" x14ac:dyDescent="0.25">
      <c r="G823" s="325" t="s">
        <v>368</v>
      </c>
      <c r="H823" s="325" t="s">
        <v>2000</v>
      </c>
      <c r="I823" s="325" t="s">
        <v>2001</v>
      </c>
      <c r="J823" s="326">
        <v>800</v>
      </c>
    </row>
    <row r="824" spans="7:10" x14ac:dyDescent="0.25">
      <c r="G824" s="325" t="s">
        <v>368</v>
      </c>
      <c r="H824" s="325" t="s">
        <v>2002</v>
      </c>
      <c r="I824" s="325" t="s">
        <v>2003</v>
      </c>
      <c r="J824" s="326">
        <v>800</v>
      </c>
    </row>
    <row r="825" spans="7:10" x14ac:dyDescent="0.25">
      <c r="G825" s="325" t="s">
        <v>368</v>
      </c>
      <c r="H825" s="325" t="s">
        <v>2004</v>
      </c>
      <c r="I825" s="325" t="s">
        <v>2005</v>
      </c>
      <c r="J825" s="326">
        <v>780</v>
      </c>
    </row>
    <row r="826" spans="7:10" x14ac:dyDescent="0.25">
      <c r="G826" s="325" t="s">
        <v>368</v>
      </c>
      <c r="H826" s="325" t="s">
        <v>2006</v>
      </c>
      <c r="I826" s="325" t="s">
        <v>2007</v>
      </c>
      <c r="J826" s="326">
        <v>775</v>
      </c>
    </row>
    <row r="827" spans="7:10" x14ac:dyDescent="0.25">
      <c r="G827" s="325" t="s">
        <v>368</v>
      </c>
      <c r="H827" s="325" t="s">
        <v>2008</v>
      </c>
      <c r="I827" s="325" t="s">
        <v>2009</v>
      </c>
      <c r="J827" s="326">
        <v>770</v>
      </c>
    </row>
    <row r="828" spans="7:10" ht="30" x14ac:dyDescent="0.25">
      <c r="G828" s="325" t="s">
        <v>368</v>
      </c>
      <c r="H828" s="325" t="s">
        <v>2010</v>
      </c>
      <c r="I828" s="325" t="s">
        <v>2011</v>
      </c>
      <c r="J828" s="326">
        <v>765</v>
      </c>
    </row>
    <row r="829" spans="7:10" x14ac:dyDescent="0.25">
      <c r="G829" s="325" t="s">
        <v>368</v>
      </c>
      <c r="H829" s="325" t="s">
        <v>2012</v>
      </c>
      <c r="I829" s="325" t="s">
        <v>2013</v>
      </c>
      <c r="J829" s="326">
        <v>761</v>
      </c>
    </row>
    <row r="830" spans="7:10" x14ac:dyDescent="0.25">
      <c r="G830" s="325" t="s">
        <v>368</v>
      </c>
      <c r="H830" s="325" t="s">
        <v>2014</v>
      </c>
      <c r="I830" s="325" t="s">
        <v>2015</v>
      </c>
      <c r="J830" s="326">
        <v>750</v>
      </c>
    </row>
    <row r="831" spans="7:10" x14ac:dyDescent="0.25">
      <c r="G831" s="325" t="s">
        <v>368</v>
      </c>
      <c r="H831" s="325" t="s">
        <v>2016</v>
      </c>
      <c r="I831" s="325" t="s">
        <v>2017</v>
      </c>
      <c r="J831" s="326">
        <v>750</v>
      </c>
    </row>
    <row r="832" spans="7:10" x14ac:dyDescent="0.25">
      <c r="G832" s="325" t="s">
        <v>368</v>
      </c>
      <c r="H832" s="325" t="s">
        <v>2018</v>
      </c>
      <c r="I832" s="325" t="s">
        <v>2019</v>
      </c>
      <c r="J832" s="326">
        <v>750</v>
      </c>
    </row>
    <row r="833" spans="7:11" x14ac:dyDescent="0.25">
      <c r="G833" s="325" t="s">
        <v>368</v>
      </c>
      <c r="H833" s="325" t="s">
        <v>2020</v>
      </c>
      <c r="I833" s="325" t="s">
        <v>2021</v>
      </c>
      <c r="J833" s="326">
        <v>747</v>
      </c>
    </row>
    <row r="834" spans="7:11" x14ac:dyDescent="0.25">
      <c r="G834" s="325" t="s">
        <v>368</v>
      </c>
      <c r="H834" s="325" t="s">
        <v>2022</v>
      </c>
      <c r="I834" s="325" t="s">
        <v>2023</v>
      </c>
      <c r="J834" s="326">
        <v>740</v>
      </c>
    </row>
    <row r="835" spans="7:11" x14ac:dyDescent="0.25">
      <c r="G835" s="325" t="s">
        <v>368</v>
      </c>
      <c r="H835" s="325" t="s">
        <v>2024</v>
      </c>
      <c r="I835" s="325" t="s">
        <v>2025</v>
      </c>
      <c r="J835" s="326">
        <v>738</v>
      </c>
    </row>
    <row r="836" spans="7:11" x14ac:dyDescent="0.25">
      <c r="G836" s="325" t="s">
        <v>368</v>
      </c>
      <c r="H836" s="325" t="s">
        <v>2026</v>
      </c>
      <c r="I836" s="325" t="s">
        <v>2027</v>
      </c>
      <c r="J836" s="326">
        <v>735</v>
      </c>
    </row>
    <row r="837" spans="7:11" x14ac:dyDescent="0.25">
      <c r="G837" s="325" t="s">
        <v>368</v>
      </c>
      <c r="H837" s="325" t="s">
        <v>2028</v>
      </c>
      <c r="I837" s="325" t="s">
        <v>2029</v>
      </c>
      <c r="J837" s="326">
        <v>720</v>
      </c>
    </row>
    <row r="838" spans="7:11" x14ac:dyDescent="0.25">
      <c r="G838" s="325" t="s">
        <v>368</v>
      </c>
      <c r="H838" s="325" t="s">
        <v>2030</v>
      </c>
      <c r="I838" s="325" t="s">
        <v>2031</v>
      </c>
      <c r="J838" s="326">
        <v>718</v>
      </c>
    </row>
    <row r="839" spans="7:11" x14ac:dyDescent="0.25">
      <c r="G839" s="325" t="s">
        <v>368</v>
      </c>
      <c r="H839" s="325" t="s">
        <v>2032</v>
      </c>
      <c r="I839" s="325" t="s">
        <v>2033</v>
      </c>
      <c r="J839" s="326">
        <v>712</v>
      </c>
    </row>
    <row r="840" spans="7:11" x14ac:dyDescent="0.25">
      <c r="G840" s="325" t="s">
        <v>368</v>
      </c>
      <c r="H840" s="325" t="s">
        <v>2034</v>
      </c>
      <c r="I840" s="325" t="s">
        <v>2035</v>
      </c>
      <c r="J840" s="326">
        <v>700</v>
      </c>
    </row>
    <row r="841" spans="7:11" x14ac:dyDescent="0.25">
      <c r="G841" s="325" t="s">
        <v>368</v>
      </c>
      <c r="H841" s="328" t="s">
        <v>2036</v>
      </c>
      <c r="I841" s="328" t="s">
        <v>2037</v>
      </c>
      <c r="J841" s="329">
        <v>700</v>
      </c>
      <c r="K841" s="329">
        <v>700</v>
      </c>
    </row>
    <row r="842" spans="7:11" ht="30" x14ac:dyDescent="0.25">
      <c r="G842" s="325" t="s">
        <v>368</v>
      </c>
      <c r="H842" s="328" t="s">
        <v>2038</v>
      </c>
      <c r="I842" s="328" t="s">
        <v>2039</v>
      </c>
      <c r="J842" s="329">
        <v>700</v>
      </c>
      <c r="K842" s="329">
        <v>700</v>
      </c>
    </row>
    <row r="843" spans="7:11" ht="30" x14ac:dyDescent="0.25">
      <c r="G843" s="325" t="s">
        <v>368</v>
      </c>
      <c r="H843" s="325" t="s">
        <v>2040</v>
      </c>
      <c r="I843" s="325" t="s">
        <v>2041</v>
      </c>
      <c r="J843" s="326">
        <v>700</v>
      </c>
    </row>
    <row r="844" spans="7:11" x14ac:dyDescent="0.25">
      <c r="G844" s="325" t="s">
        <v>368</v>
      </c>
      <c r="H844" s="325" t="s">
        <v>2042</v>
      </c>
      <c r="I844" s="325" t="s">
        <v>2043</v>
      </c>
      <c r="J844" s="326">
        <v>700</v>
      </c>
    </row>
    <row r="845" spans="7:11" x14ac:dyDescent="0.25">
      <c r="G845" s="325" t="s">
        <v>368</v>
      </c>
      <c r="H845" s="325" t="s">
        <v>2044</v>
      </c>
      <c r="I845" s="325" t="s">
        <v>2045</v>
      </c>
      <c r="J845" s="326">
        <v>700</v>
      </c>
    </row>
    <row r="846" spans="7:11" x14ac:dyDescent="0.25">
      <c r="G846" s="325" t="s">
        <v>368</v>
      </c>
      <c r="H846" s="328" t="s">
        <v>2046</v>
      </c>
      <c r="I846" s="328" t="s">
        <v>2047</v>
      </c>
      <c r="J846" s="329">
        <v>700</v>
      </c>
      <c r="K846" s="329">
        <v>700</v>
      </c>
    </row>
    <row r="847" spans="7:11" x14ac:dyDescent="0.25">
      <c r="G847" s="325" t="s">
        <v>368</v>
      </c>
      <c r="H847" s="328" t="s">
        <v>2048</v>
      </c>
      <c r="I847" s="328" t="s">
        <v>2049</v>
      </c>
      <c r="J847" s="329">
        <v>700</v>
      </c>
      <c r="K847" s="329">
        <v>700</v>
      </c>
    </row>
    <row r="848" spans="7:11" x14ac:dyDescent="0.25">
      <c r="G848" s="325" t="s">
        <v>368</v>
      </c>
      <c r="H848" s="328" t="s">
        <v>2050</v>
      </c>
      <c r="I848" s="328" t="s">
        <v>2051</v>
      </c>
      <c r="J848" s="329">
        <v>700</v>
      </c>
      <c r="K848" s="329">
        <v>700</v>
      </c>
    </row>
    <row r="849" spans="7:11" x14ac:dyDescent="0.25">
      <c r="G849" s="325" t="s">
        <v>368</v>
      </c>
      <c r="H849" s="328" t="s">
        <v>2052</v>
      </c>
      <c r="I849" s="328" t="s">
        <v>2053</v>
      </c>
      <c r="J849" s="329">
        <v>700</v>
      </c>
      <c r="K849" s="329">
        <v>700</v>
      </c>
    </row>
    <row r="850" spans="7:11" x14ac:dyDescent="0.25">
      <c r="G850" s="325" t="s">
        <v>368</v>
      </c>
      <c r="H850" s="328" t="s">
        <v>2054</v>
      </c>
      <c r="I850" s="328" t="s">
        <v>2055</v>
      </c>
      <c r="J850" s="329">
        <v>700</v>
      </c>
      <c r="K850" s="329">
        <v>700</v>
      </c>
    </row>
    <row r="851" spans="7:11" x14ac:dyDescent="0.25">
      <c r="G851" s="325" t="s">
        <v>368</v>
      </c>
      <c r="H851" s="325" t="s">
        <v>2056</v>
      </c>
      <c r="I851" s="325" t="s">
        <v>2057</v>
      </c>
      <c r="J851" s="326">
        <v>700</v>
      </c>
    </row>
    <row r="852" spans="7:11" x14ac:dyDescent="0.25">
      <c r="G852" s="325" t="s">
        <v>368</v>
      </c>
      <c r="H852" s="325" t="s">
        <v>2058</v>
      </c>
      <c r="I852" s="325" t="s">
        <v>2059</v>
      </c>
      <c r="J852" s="326">
        <v>700</v>
      </c>
    </row>
    <row r="853" spans="7:11" x14ac:dyDescent="0.25">
      <c r="G853" s="325" t="s">
        <v>368</v>
      </c>
      <c r="H853" s="325" t="s">
        <v>2060</v>
      </c>
      <c r="I853" s="325" t="s">
        <v>2061</v>
      </c>
      <c r="J853" s="326">
        <v>695</v>
      </c>
    </row>
    <row r="854" spans="7:11" x14ac:dyDescent="0.25">
      <c r="G854" s="325" t="s">
        <v>368</v>
      </c>
      <c r="H854" s="325" t="s">
        <v>2062</v>
      </c>
      <c r="I854" s="325" t="s">
        <v>2063</v>
      </c>
      <c r="J854" s="326">
        <v>695</v>
      </c>
    </row>
    <row r="855" spans="7:11" x14ac:dyDescent="0.25">
      <c r="G855" s="325" t="s">
        <v>368</v>
      </c>
      <c r="H855" s="325" t="s">
        <v>2064</v>
      </c>
      <c r="I855" s="325" t="s">
        <v>2065</v>
      </c>
      <c r="J855" s="326">
        <v>689</v>
      </c>
    </row>
    <row r="856" spans="7:11" x14ac:dyDescent="0.25">
      <c r="G856" s="325" t="s">
        <v>368</v>
      </c>
      <c r="H856" s="325" t="s">
        <v>2066</v>
      </c>
      <c r="I856" s="325" t="s">
        <v>2067</v>
      </c>
      <c r="J856" s="326">
        <v>683</v>
      </c>
    </row>
    <row r="857" spans="7:11" x14ac:dyDescent="0.25">
      <c r="G857" s="325" t="s">
        <v>368</v>
      </c>
      <c r="H857" s="325" t="s">
        <v>2068</v>
      </c>
      <c r="I857" s="325" t="s">
        <v>2069</v>
      </c>
      <c r="J857" s="326">
        <v>680</v>
      </c>
    </row>
    <row r="858" spans="7:11" x14ac:dyDescent="0.25">
      <c r="G858" s="325" t="s">
        <v>368</v>
      </c>
      <c r="H858" s="325" t="s">
        <v>2070</v>
      </c>
      <c r="I858" s="325" t="s">
        <v>2071</v>
      </c>
      <c r="J858" s="326">
        <v>680</v>
      </c>
    </row>
    <row r="859" spans="7:11" x14ac:dyDescent="0.25">
      <c r="G859" s="325" t="s">
        <v>368</v>
      </c>
      <c r="H859" s="325" t="s">
        <v>2072</v>
      </c>
      <c r="I859" s="325" t="s">
        <v>2073</v>
      </c>
      <c r="J859" s="326">
        <v>676</v>
      </c>
    </row>
    <row r="860" spans="7:11" x14ac:dyDescent="0.25">
      <c r="G860" s="325" t="s">
        <v>368</v>
      </c>
      <c r="H860" s="325" t="s">
        <v>2074</v>
      </c>
      <c r="I860" s="325" t="s">
        <v>2075</v>
      </c>
      <c r="J860" s="326">
        <v>675</v>
      </c>
    </row>
    <row r="861" spans="7:11" x14ac:dyDescent="0.25">
      <c r="G861" s="325" t="s">
        <v>368</v>
      </c>
      <c r="H861" s="325" t="s">
        <v>2076</v>
      </c>
      <c r="I861" s="325" t="s">
        <v>2077</v>
      </c>
      <c r="J861" s="326">
        <v>675</v>
      </c>
    </row>
    <row r="862" spans="7:11" x14ac:dyDescent="0.25">
      <c r="G862" s="325" t="s">
        <v>368</v>
      </c>
      <c r="H862" s="325" t="s">
        <v>2078</v>
      </c>
      <c r="I862" s="325" t="s">
        <v>2079</v>
      </c>
      <c r="J862" s="326">
        <v>675</v>
      </c>
    </row>
    <row r="863" spans="7:11" ht="30" x14ac:dyDescent="0.25">
      <c r="G863" s="325" t="s">
        <v>368</v>
      </c>
      <c r="H863" s="325" t="s">
        <v>2080</v>
      </c>
      <c r="I863" s="325" t="s">
        <v>2081</v>
      </c>
      <c r="J863" s="326">
        <v>675</v>
      </c>
    </row>
    <row r="864" spans="7:11" x14ac:dyDescent="0.25">
      <c r="G864" s="325" t="s">
        <v>368</v>
      </c>
      <c r="H864" s="325" t="s">
        <v>2082</v>
      </c>
      <c r="I864" s="325" t="s">
        <v>2083</v>
      </c>
      <c r="J864" s="326">
        <v>673</v>
      </c>
    </row>
    <row r="865" spans="7:10" x14ac:dyDescent="0.25">
      <c r="G865" s="325" t="s">
        <v>368</v>
      </c>
      <c r="H865" s="325" t="s">
        <v>2084</v>
      </c>
      <c r="I865" s="325" t="s">
        <v>2085</v>
      </c>
      <c r="J865" s="326">
        <v>660</v>
      </c>
    </row>
    <row r="866" spans="7:10" x14ac:dyDescent="0.25">
      <c r="G866" s="325" t="s">
        <v>368</v>
      </c>
      <c r="H866" s="325" t="s">
        <v>2086</v>
      </c>
      <c r="I866" s="325" t="s">
        <v>2087</v>
      </c>
      <c r="J866" s="326">
        <v>660</v>
      </c>
    </row>
    <row r="867" spans="7:10" x14ac:dyDescent="0.25">
      <c r="G867" s="325" t="s">
        <v>368</v>
      </c>
      <c r="H867" s="325" t="s">
        <v>2088</v>
      </c>
      <c r="I867" s="325" t="s">
        <v>2089</v>
      </c>
      <c r="J867" s="326">
        <v>651</v>
      </c>
    </row>
    <row r="868" spans="7:10" x14ac:dyDescent="0.25">
      <c r="G868" s="325" t="s">
        <v>368</v>
      </c>
      <c r="H868" s="325" t="s">
        <v>2090</v>
      </c>
      <c r="I868" s="325" t="s">
        <v>2091</v>
      </c>
      <c r="J868" s="326">
        <v>650</v>
      </c>
    </row>
    <row r="869" spans="7:10" x14ac:dyDescent="0.25">
      <c r="G869" s="325" t="s">
        <v>368</v>
      </c>
      <c r="H869" s="325" t="s">
        <v>2092</v>
      </c>
      <c r="I869" s="325" t="s">
        <v>2093</v>
      </c>
      <c r="J869" s="326">
        <v>650</v>
      </c>
    </row>
    <row r="870" spans="7:10" ht="30" x14ac:dyDescent="0.25">
      <c r="G870" s="325" t="s">
        <v>368</v>
      </c>
      <c r="H870" s="325" t="s">
        <v>2094</v>
      </c>
      <c r="I870" s="325" t="s">
        <v>2095</v>
      </c>
      <c r="J870" s="326">
        <v>642</v>
      </c>
    </row>
    <row r="871" spans="7:10" x14ac:dyDescent="0.25">
      <c r="G871" s="325" t="s">
        <v>368</v>
      </c>
      <c r="H871" s="325" t="s">
        <v>2096</v>
      </c>
      <c r="I871" s="325" t="s">
        <v>2097</v>
      </c>
      <c r="J871" s="326">
        <v>638</v>
      </c>
    </row>
    <row r="872" spans="7:10" x14ac:dyDescent="0.25">
      <c r="G872" s="325" t="s">
        <v>368</v>
      </c>
      <c r="H872" s="325" t="s">
        <v>2098</v>
      </c>
      <c r="I872" s="325" t="s">
        <v>2099</v>
      </c>
      <c r="J872" s="326">
        <v>638</v>
      </c>
    </row>
    <row r="873" spans="7:10" x14ac:dyDescent="0.25">
      <c r="G873" s="325" t="s">
        <v>368</v>
      </c>
      <c r="H873" s="325" t="s">
        <v>2100</v>
      </c>
      <c r="I873" s="325" t="s">
        <v>2101</v>
      </c>
      <c r="J873" s="326">
        <v>637</v>
      </c>
    </row>
    <row r="874" spans="7:10" x14ac:dyDescent="0.25">
      <c r="G874" s="325" t="s">
        <v>368</v>
      </c>
      <c r="H874" s="325" t="s">
        <v>2102</v>
      </c>
      <c r="I874" s="325" t="s">
        <v>2103</v>
      </c>
      <c r="J874" s="326">
        <v>630</v>
      </c>
    </row>
    <row r="875" spans="7:10" x14ac:dyDescent="0.25">
      <c r="G875" s="325" t="s">
        <v>368</v>
      </c>
      <c r="H875" s="325" t="s">
        <v>2104</v>
      </c>
      <c r="I875" s="325" t="s">
        <v>2105</v>
      </c>
      <c r="J875" s="326">
        <v>624</v>
      </c>
    </row>
    <row r="876" spans="7:10" ht="30" x14ac:dyDescent="0.25">
      <c r="G876" s="325" t="s">
        <v>368</v>
      </c>
      <c r="H876" s="325" t="s">
        <v>2106</v>
      </c>
      <c r="I876" s="325" t="s">
        <v>2107</v>
      </c>
      <c r="J876" s="326">
        <v>611</v>
      </c>
    </row>
    <row r="877" spans="7:10" x14ac:dyDescent="0.25">
      <c r="G877" s="325" t="s">
        <v>368</v>
      </c>
      <c r="H877" s="325" t="s">
        <v>2108</v>
      </c>
      <c r="I877" s="325" t="s">
        <v>2109</v>
      </c>
      <c r="J877" s="326">
        <v>611</v>
      </c>
    </row>
    <row r="878" spans="7:10" x14ac:dyDescent="0.25">
      <c r="G878" s="325" t="s">
        <v>368</v>
      </c>
      <c r="H878" s="325" t="s">
        <v>2110</v>
      </c>
      <c r="I878" s="325" t="s">
        <v>2111</v>
      </c>
      <c r="J878" s="326">
        <v>611</v>
      </c>
    </row>
    <row r="879" spans="7:10" ht="30" x14ac:dyDescent="0.25">
      <c r="G879" s="325" t="s">
        <v>368</v>
      </c>
      <c r="H879" s="325" t="s">
        <v>2112</v>
      </c>
      <c r="I879" s="325" t="s">
        <v>2113</v>
      </c>
      <c r="J879" s="326">
        <v>600</v>
      </c>
    </row>
    <row r="880" spans="7:10" x14ac:dyDescent="0.25">
      <c r="G880" s="325" t="s">
        <v>368</v>
      </c>
      <c r="H880" s="325" t="s">
        <v>2114</v>
      </c>
      <c r="I880" s="325" t="s">
        <v>2115</v>
      </c>
      <c r="J880" s="326">
        <v>600</v>
      </c>
    </row>
    <row r="881" spans="7:10" x14ac:dyDescent="0.25">
      <c r="G881" s="325" t="s">
        <v>368</v>
      </c>
      <c r="H881" s="325" t="s">
        <v>2116</v>
      </c>
      <c r="I881" s="325" t="s">
        <v>2117</v>
      </c>
      <c r="J881" s="326">
        <v>600</v>
      </c>
    </row>
    <row r="882" spans="7:10" x14ac:dyDescent="0.25">
      <c r="G882" s="325" t="s">
        <v>368</v>
      </c>
      <c r="H882" s="325" t="s">
        <v>2118</v>
      </c>
      <c r="I882" s="325" t="s">
        <v>2119</v>
      </c>
      <c r="J882" s="326">
        <v>600</v>
      </c>
    </row>
    <row r="883" spans="7:10" x14ac:dyDescent="0.25">
      <c r="G883" s="325" t="s">
        <v>368</v>
      </c>
      <c r="H883" s="325" t="s">
        <v>2120</v>
      </c>
      <c r="I883" s="325" t="s">
        <v>2121</v>
      </c>
      <c r="J883" s="326">
        <v>600</v>
      </c>
    </row>
    <row r="884" spans="7:10" x14ac:dyDescent="0.25">
      <c r="G884" s="325" t="s">
        <v>368</v>
      </c>
      <c r="H884" s="325" t="s">
        <v>2122</v>
      </c>
      <c r="I884" s="325" t="s">
        <v>755</v>
      </c>
      <c r="J884" s="326">
        <v>600</v>
      </c>
    </row>
    <row r="885" spans="7:10" x14ac:dyDescent="0.25">
      <c r="G885" s="325" t="s">
        <v>368</v>
      </c>
      <c r="H885" s="325" t="s">
        <v>2123</v>
      </c>
      <c r="I885" s="325" t="s">
        <v>2124</v>
      </c>
      <c r="J885" s="326">
        <v>596</v>
      </c>
    </row>
    <row r="886" spans="7:10" ht="30" x14ac:dyDescent="0.25">
      <c r="G886" s="325" t="s">
        <v>368</v>
      </c>
      <c r="H886" s="325" t="s">
        <v>2125</v>
      </c>
      <c r="I886" s="325" t="s">
        <v>2126</v>
      </c>
      <c r="J886" s="326">
        <v>575</v>
      </c>
    </row>
    <row r="887" spans="7:10" x14ac:dyDescent="0.25">
      <c r="G887" s="325" t="s">
        <v>368</v>
      </c>
      <c r="H887" s="325" t="s">
        <v>2127</v>
      </c>
      <c r="I887" s="325" t="s">
        <v>2128</v>
      </c>
      <c r="J887" s="326">
        <v>570</v>
      </c>
    </row>
    <row r="888" spans="7:10" x14ac:dyDescent="0.25">
      <c r="G888" s="325" t="s">
        <v>368</v>
      </c>
      <c r="H888" s="325" t="s">
        <v>2129</v>
      </c>
      <c r="I888" s="325" t="s">
        <v>2130</v>
      </c>
      <c r="J888" s="326">
        <v>566</v>
      </c>
    </row>
    <row r="889" spans="7:10" x14ac:dyDescent="0.25">
      <c r="G889" s="325" t="s">
        <v>368</v>
      </c>
      <c r="H889" s="325" t="s">
        <v>2131</v>
      </c>
      <c r="I889" s="325" t="s">
        <v>2132</v>
      </c>
      <c r="J889" s="326">
        <v>563</v>
      </c>
    </row>
    <row r="890" spans="7:10" x14ac:dyDescent="0.25">
      <c r="G890" s="325" t="s">
        <v>368</v>
      </c>
      <c r="H890" s="325" t="s">
        <v>2133</v>
      </c>
      <c r="I890" s="325" t="s">
        <v>2134</v>
      </c>
      <c r="J890" s="326">
        <v>559</v>
      </c>
    </row>
    <row r="891" spans="7:10" x14ac:dyDescent="0.25">
      <c r="G891" s="325" t="s">
        <v>368</v>
      </c>
      <c r="H891" s="325" t="s">
        <v>2135</v>
      </c>
      <c r="I891" s="325" t="s">
        <v>2136</v>
      </c>
      <c r="J891" s="326">
        <v>558</v>
      </c>
    </row>
    <row r="892" spans="7:10" x14ac:dyDescent="0.25">
      <c r="G892" s="325" t="s">
        <v>368</v>
      </c>
      <c r="H892" s="325" t="s">
        <v>2137</v>
      </c>
      <c r="I892" s="325" t="s">
        <v>2138</v>
      </c>
      <c r="J892" s="326">
        <v>551</v>
      </c>
    </row>
    <row r="893" spans="7:10" ht="30" x14ac:dyDescent="0.25">
      <c r="G893" s="325" t="s">
        <v>368</v>
      </c>
      <c r="H893" s="325" t="s">
        <v>2139</v>
      </c>
      <c r="I893" s="325" t="s">
        <v>2140</v>
      </c>
      <c r="J893" s="326">
        <v>550</v>
      </c>
    </row>
    <row r="894" spans="7:10" x14ac:dyDescent="0.25">
      <c r="G894" s="325" t="s">
        <v>368</v>
      </c>
      <c r="H894" s="325" t="s">
        <v>2141</v>
      </c>
      <c r="I894" s="325" t="s">
        <v>2142</v>
      </c>
      <c r="J894" s="326">
        <v>547</v>
      </c>
    </row>
    <row r="895" spans="7:10" x14ac:dyDescent="0.25">
      <c r="G895" s="325" t="s">
        <v>368</v>
      </c>
      <c r="H895" s="325" t="s">
        <v>2143</v>
      </c>
      <c r="I895" s="325" t="s">
        <v>2144</v>
      </c>
      <c r="J895" s="326">
        <v>544</v>
      </c>
    </row>
    <row r="896" spans="7:10" x14ac:dyDescent="0.25">
      <c r="G896" s="325" t="s">
        <v>368</v>
      </c>
      <c r="H896" s="325" t="s">
        <v>2145</v>
      </c>
      <c r="I896" s="325" t="s">
        <v>2146</v>
      </c>
      <c r="J896" s="326">
        <v>544</v>
      </c>
    </row>
    <row r="897" spans="7:10" ht="30" x14ac:dyDescent="0.25">
      <c r="G897" s="325" t="s">
        <v>368</v>
      </c>
      <c r="H897" s="325" t="s">
        <v>2147</v>
      </c>
      <c r="I897" s="325" t="s">
        <v>2148</v>
      </c>
      <c r="J897" s="326">
        <v>525</v>
      </c>
    </row>
    <row r="898" spans="7:10" x14ac:dyDescent="0.25">
      <c r="G898" s="325" t="s">
        <v>368</v>
      </c>
      <c r="H898" s="325" t="s">
        <v>2149</v>
      </c>
      <c r="I898" s="325" t="s">
        <v>2150</v>
      </c>
      <c r="J898" s="326">
        <v>525</v>
      </c>
    </row>
    <row r="899" spans="7:10" x14ac:dyDescent="0.25">
      <c r="G899" s="325" t="s">
        <v>368</v>
      </c>
      <c r="H899" s="325" t="s">
        <v>2151</v>
      </c>
      <c r="I899" s="325" t="s">
        <v>2152</v>
      </c>
      <c r="J899" s="326">
        <v>524</v>
      </c>
    </row>
    <row r="900" spans="7:10" x14ac:dyDescent="0.25">
      <c r="G900" s="325" t="s">
        <v>368</v>
      </c>
      <c r="H900" s="325" t="s">
        <v>2153</v>
      </c>
      <c r="I900" s="325" t="s">
        <v>2154</v>
      </c>
      <c r="J900" s="326">
        <v>520</v>
      </c>
    </row>
    <row r="901" spans="7:10" ht="30" x14ac:dyDescent="0.25">
      <c r="G901" s="325" t="s">
        <v>368</v>
      </c>
      <c r="H901" s="325" t="s">
        <v>2155</v>
      </c>
      <c r="I901" s="325" t="s">
        <v>2156</v>
      </c>
      <c r="J901" s="326">
        <v>516</v>
      </c>
    </row>
    <row r="902" spans="7:10" x14ac:dyDescent="0.25">
      <c r="G902" s="325" t="s">
        <v>368</v>
      </c>
      <c r="H902" s="325" t="s">
        <v>2157</v>
      </c>
      <c r="I902" s="325" t="s">
        <v>2158</v>
      </c>
      <c r="J902" s="326">
        <v>511</v>
      </c>
    </row>
    <row r="903" spans="7:10" x14ac:dyDescent="0.25">
      <c r="G903" s="325" t="s">
        <v>368</v>
      </c>
      <c r="H903" s="325" t="s">
        <v>2159</v>
      </c>
      <c r="I903" s="325" t="s">
        <v>2160</v>
      </c>
      <c r="J903" s="326">
        <v>510</v>
      </c>
    </row>
    <row r="904" spans="7:10" x14ac:dyDescent="0.25">
      <c r="G904" s="325" t="s">
        <v>368</v>
      </c>
      <c r="H904" s="325" t="s">
        <v>2161</v>
      </c>
      <c r="I904" s="325" t="s">
        <v>2162</v>
      </c>
      <c r="J904" s="326">
        <v>504</v>
      </c>
    </row>
    <row r="905" spans="7:10" x14ac:dyDescent="0.25">
      <c r="G905" s="325" t="s">
        <v>368</v>
      </c>
      <c r="H905" s="325" t="s">
        <v>2163</v>
      </c>
      <c r="I905" s="325" t="s">
        <v>2164</v>
      </c>
      <c r="J905" s="326">
        <v>502</v>
      </c>
    </row>
    <row r="906" spans="7:10" x14ac:dyDescent="0.25">
      <c r="G906" s="325" t="s">
        <v>368</v>
      </c>
      <c r="H906" s="325" t="s">
        <v>2165</v>
      </c>
      <c r="I906" s="325" t="s">
        <v>2166</v>
      </c>
      <c r="J906" s="326">
        <v>500</v>
      </c>
    </row>
    <row r="907" spans="7:10" x14ac:dyDescent="0.25">
      <c r="G907" s="325" t="s">
        <v>368</v>
      </c>
      <c r="H907" s="325" t="s">
        <v>2167</v>
      </c>
      <c r="I907" s="325" t="s">
        <v>2168</v>
      </c>
      <c r="J907" s="326">
        <v>500</v>
      </c>
    </row>
    <row r="908" spans="7:10" x14ac:dyDescent="0.25">
      <c r="G908" s="325" t="s">
        <v>368</v>
      </c>
      <c r="H908" s="325" t="s">
        <v>2169</v>
      </c>
      <c r="I908" s="325" t="s">
        <v>2170</v>
      </c>
      <c r="J908" s="326">
        <v>500</v>
      </c>
    </row>
    <row r="909" spans="7:10" x14ac:dyDescent="0.25">
      <c r="G909" s="325" t="s">
        <v>368</v>
      </c>
      <c r="H909" s="325" t="s">
        <v>2171</v>
      </c>
      <c r="I909" s="325" t="s">
        <v>2172</v>
      </c>
      <c r="J909" s="326">
        <v>500</v>
      </c>
    </row>
    <row r="910" spans="7:10" x14ac:dyDescent="0.25">
      <c r="G910" s="325" t="s">
        <v>368</v>
      </c>
      <c r="H910" s="325" t="s">
        <v>2173</v>
      </c>
      <c r="I910" s="325" t="s">
        <v>2174</v>
      </c>
      <c r="J910" s="326">
        <v>500</v>
      </c>
    </row>
    <row r="911" spans="7:10" x14ac:dyDescent="0.25">
      <c r="G911" s="325" t="s">
        <v>368</v>
      </c>
      <c r="H911" s="325" t="s">
        <v>2175</v>
      </c>
      <c r="I911" s="325" t="s">
        <v>2176</v>
      </c>
      <c r="J911" s="326">
        <v>500</v>
      </c>
    </row>
    <row r="912" spans="7:10" x14ac:dyDescent="0.25">
      <c r="G912" s="325" t="s">
        <v>368</v>
      </c>
      <c r="H912" s="325" t="s">
        <v>2177</v>
      </c>
      <c r="I912" s="325" t="s">
        <v>2178</v>
      </c>
      <c r="J912" s="326">
        <v>500</v>
      </c>
    </row>
    <row r="913" spans="7:10" x14ac:dyDescent="0.25">
      <c r="G913" s="325" t="s">
        <v>368</v>
      </c>
      <c r="H913" s="325" t="s">
        <v>2179</v>
      </c>
      <c r="I913" s="325" t="s">
        <v>2180</v>
      </c>
      <c r="J913" s="326">
        <v>500</v>
      </c>
    </row>
    <row r="914" spans="7:10" x14ac:dyDescent="0.25">
      <c r="G914" s="325" t="s">
        <v>368</v>
      </c>
      <c r="H914" s="325" t="s">
        <v>2181</v>
      </c>
      <c r="I914" s="325" t="s">
        <v>2182</v>
      </c>
      <c r="J914" s="326">
        <v>500</v>
      </c>
    </row>
    <row r="915" spans="7:10" x14ac:dyDescent="0.25">
      <c r="G915" s="325" t="s">
        <v>368</v>
      </c>
      <c r="H915" s="325" t="s">
        <v>2183</v>
      </c>
      <c r="I915" s="325" t="s">
        <v>2184</v>
      </c>
      <c r="J915" s="326">
        <v>500</v>
      </c>
    </row>
    <row r="916" spans="7:10" x14ac:dyDescent="0.25">
      <c r="G916" s="325" t="s">
        <v>368</v>
      </c>
      <c r="H916" s="325" t="s">
        <v>2185</v>
      </c>
      <c r="I916" s="325" t="s">
        <v>2186</v>
      </c>
      <c r="J916" s="326">
        <v>500</v>
      </c>
    </row>
    <row r="917" spans="7:10" x14ac:dyDescent="0.25">
      <c r="G917" s="325" t="s">
        <v>368</v>
      </c>
      <c r="H917" s="325" t="s">
        <v>2187</v>
      </c>
      <c r="I917" s="325" t="s">
        <v>2188</v>
      </c>
      <c r="J917" s="326">
        <v>500</v>
      </c>
    </row>
    <row r="918" spans="7:10" ht="30" x14ac:dyDescent="0.25">
      <c r="G918" s="325" t="s">
        <v>368</v>
      </c>
      <c r="H918" s="325" t="s">
        <v>2189</v>
      </c>
      <c r="I918" s="325" t="s">
        <v>2190</v>
      </c>
      <c r="J918" s="326">
        <v>500</v>
      </c>
    </row>
    <row r="919" spans="7:10" x14ac:dyDescent="0.25">
      <c r="G919" s="325" t="s">
        <v>368</v>
      </c>
      <c r="H919" s="325" t="s">
        <v>2191</v>
      </c>
      <c r="I919" s="325" t="s">
        <v>2192</v>
      </c>
      <c r="J919" s="326">
        <v>500</v>
      </c>
    </row>
    <row r="920" spans="7:10" x14ac:dyDescent="0.25">
      <c r="G920" s="325" t="s">
        <v>368</v>
      </c>
      <c r="H920" s="325" t="s">
        <v>2193</v>
      </c>
      <c r="I920" s="325" t="s">
        <v>2194</v>
      </c>
      <c r="J920" s="326">
        <v>500</v>
      </c>
    </row>
    <row r="921" spans="7:10" x14ac:dyDescent="0.25">
      <c r="G921" s="325" t="s">
        <v>368</v>
      </c>
      <c r="H921" s="325" t="s">
        <v>2195</v>
      </c>
      <c r="I921" s="325" t="s">
        <v>2196</v>
      </c>
      <c r="J921" s="326">
        <v>500</v>
      </c>
    </row>
    <row r="922" spans="7:10" x14ac:dyDescent="0.25">
      <c r="G922" s="325" t="s">
        <v>368</v>
      </c>
      <c r="H922" s="325" t="s">
        <v>2197</v>
      </c>
      <c r="I922" s="325" t="s">
        <v>2198</v>
      </c>
      <c r="J922" s="326">
        <v>500</v>
      </c>
    </row>
    <row r="923" spans="7:10" x14ac:dyDescent="0.25">
      <c r="G923" s="325" t="s">
        <v>368</v>
      </c>
      <c r="H923" s="325" t="s">
        <v>2199</v>
      </c>
      <c r="I923" s="325" t="s">
        <v>2200</v>
      </c>
      <c r="J923" s="326">
        <v>500</v>
      </c>
    </row>
    <row r="924" spans="7:10" x14ac:dyDescent="0.25">
      <c r="G924" s="325" t="s">
        <v>368</v>
      </c>
      <c r="H924" s="325" t="s">
        <v>2201</v>
      </c>
      <c r="I924" s="325" t="s">
        <v>2202</v>
      </c>
      <c r="J924" s="326">
        <v>500</v>
      </c>
    </row>
    <row r="925" spans="7:10" x14ac:dyDescent="0.25">
      <c r="G925" s="325" t="s">
        <v>368</v>
      </c>
      <c r="H925" s="325" t="s">
        <v>2203</v>
      </c>
      <c r="I925" s="325" t="s">
        <v>2204</v>
      </c>
      <c r="J925" s="326">
        <v>500</v>
      </c>
    </row>
    <row r="926" spans="7:10" x14ac:dyDescent="0.25">
      <c r="G926" s="325" t="s">
        <v>368</v>
      </c>
      <c r="H926" s="325" t="s">
        <v>2205</v>
      </c>
      <c r="I926" s="325" t="s">
        <v>2206</v>
      </c>
      <c r="J926" s="326">
        <v>500</v>
      </c>
    </row>
    <row r="927" spans="7:10" ht="30" x14ac:dyDescent="0.25">
      <c r="G927" s="325" t="s">
        <v>368</v>
      </c>
      <c r="H927" s="325" t="s">
        <v>2207</v>
      </c>
      <c r="I927" s="325" t="s">
        <v>2208</v>
      </c>
      <c r="J927" s="326">
        <v>500</v>
      </c>
    </row>
    <row r="928" spans="7:10" x14ac:dyDescent="0.25">
      <c r="G928" s="325" t="s">
        <v>368</v>
      </c>
      <c r="H928" s="325" t="s">
        <v>2209</v>
      </c>
      <c r="I928" s="325" t="s">
        <v>2210</v>
      </c>
      <c r="J928" s="326">
        <v>500</v>
      </c>
    </row>
    <row r="929" spans="7:10" ht="30" x14ac:dyDescent="0.25">
      <c r="G929" s="325" t="s">
        <v>368</v>
      </c>
      <c r="H929" s="325" t="s">
        <v>2211</v>
      </c>
      <c r="I929" s="325" t="s">
        <v>2212</v>
      </c>
      <c r="J929" s="326">
        <v>500</v>
      </c>
    </row>
    <row r="930" spans="7:10" x14ac:dyDescent="0.25">
      <c r="G930" s="325" t="s">
        <v>368</v>
      </c>
      <c r="H930" s="325" t="s">
        <v>2213</v>
      </c>
      <c r="I930" s="325" t="s">
        <v>2214</v>
      </c>
      <c r="J930" s="326">
        <v>500</v>
      </c>
    </row>
    <row r="931" spans="7:10" x14ac:dyDescent="0.25">
      <c r="G931" s="325" t="s">
        <v>368</v>
      </c>
      <c r="H931" s="325" t="s">
        <v>2215</v>
      </c>
      <c r="I931" s="325" t="s">
        <v>2216</v>
      </c>
      <c r="J931" s="326">
        <v>500</v>
      </c>
    </row>
    <row r="932" spans="7:10" x14ac:dyDescent="0.25">
      <c r="G932" s="325" t="s">
        <v>368</v>
      </c>
      <c r="H932" s="325" t="s">
        <v>2217</v>
      </c>
      <c r="I932" s="325" t="s">
        <v>2218</v>
      </c>
      <c r="J932" s="326">
        <v>500</v>
      </c>
    </row>
    <row r="933" spans="7:10" x14ac:dyDescent="0.25">
      <c r="G933" s="325" t="s">
        <v>368</v>
      </c>
      <c r="H933" s="325" t="s">
        <v>2219</v>
      </c>
      <c r="I933" s="325" t="s">
        <v>2220</v>
      </c>
      <c r="J933" s="326">
        <v>500</v>
      </c>
    </row>
    <row r="934" spans="7:10" x14ac:dyDescent="0.25">
      <c r="G934" s="325" t="s">
        <v>368</v>
      </c>
      <c r="H934" s="325" t="s">
        <v>2221</v>
      </c>
      <c r="I934" s="325" t="s">
        <v>2222</v>
      </c>
      <c r="J934" s="326">
        <v>500</v>
      </c>
    </row>
    <row r="935" spans="7:10" ht="30" x14ac:dyDescent="0.25">
      <c r="G935" s="325" t="s">
        <v>368</v>
      </c>
      <c r="H935" s="325" t="s">
        <v>2223</v>
      </c>
      <c r="I935" s="325" t="s">
        <v>2224</v>
      </c>
      <c r="J935" s="326">
        <v>500</v>
      </c>
    </row>
    <row r="936" spans="7:10" x14ac:dyDescent="0.25">
      <c r="G936" s="325" t="s">
        <v>368</v>
      </c>
      <c r="H936" s="325" t="s">
        <v>2225</v>
      </c>
      <c r="I936" s="325" t="s">
        <v>2226</v>
      </c>
      <c r="J936" s="326">
        <v>500</v>
      </c>
    </row>
    <row r="937" spans="7:10" x14ac:dyDescent="0.25">
      <c r="G937" s="325" t="s">
        <v>368</v>
      </c>
      <c r="H937" s="325" t="s">
        <v>2227</v>
      </c>
      <c r="I937" s="325" t="s">
        <v>2228</v>
      </c>
      <c r="J937" s="326">
        <v>500</v>
      </c>
    </row>
    <row r="938" spans="7:10" x14ac:dyDescent="0.25">
      <c r="G938" s="325" t="s">
        <v>368</v>
      </c>
      <c r="H938" s="325" t="s">
        <v>2229</v>
      </c>
      <c r="I938" s="325" t="s">
        <v>2230</v>
      </c>
      <c r="J938" s="326">
        <v>500</v>
      </c>
    </row>
    <row r="939" spans="7:10" x14ac:dyDescent="0.25">
      <c r="G939" s="325" t="s">
        <v>368</v>
      </c>
      <c r="H939" s="325" t="s">
        <v>2231</v>
      </c>
      <c r="I939" s="325" t="s">
        <v>2232</v>
      </c>
      <c r="J939" s="326">
        <v>500</v>
      </c>
    </row>
    <row r="940" spans="7:10" x14ac:dyDescent="0.25">
      <c r="G940" s="325" t="s">
        <v>368</v>
      </c>
      <c r="H940" s="325" t="s">
        <v>2233</v>
      </c>
      <c r="I940" s="325" t="s">
        <v>2234</v>
      </c>
      <c r="J940" s="326">
        <v>500</v>
      </c>
    </row>
    <row r="941" spans="7:10" x14ac:dyDescent="0.25">
      <c r="G941" s="325" t="s">
        <v>368</v>
      </c>
      <c r="H941" s="325" t="s">
        <v>2235</v>
      </c>
      <c r="I941" s="325" t="s">
        <v>2236</v>
      </c>
      <c r="J941" s="326">
        <v>498</v>
      </c>
    </row>
    <row r="942" spans="7:10" x14ac:dyDescent="0.25">
      <c r="G942" s="325" t="s">
        <v>368</v>
      </c>
      <c r="H942" s="325" t="s">
        <v>2237</v>
      </c>
      <c r="I942" s="325" t="s">
        <v>2238</v>
      </c>
      <c r="J942" s="326">
        <v>493</v>
      </c>
    </row>
    <row r="943" spans="7:10" x14ac:dyDescent="0.25">
      <c r="G943" s="325" t="s">
        <v>368</v>
      </c>
      <c r="H943" s="325" t="s">
        <v>2239</v>
      </c>
      <c r="I943" s="325" t="s">
        <v>2240</v>
      </c>
      <c r="J943" s="326">
        <v>490</v>
      </c>
    </row>
    <row r="944" spans="7:10" x14ac:dyDescent="0.25">
      <c r="G944" s="325" t="s">
        <v>368</v>
      </c>
      <c r="H944" s="325" t="s">
        <v>2241</v>
      </c>
      <c r="I944" s="325" t="s">
        <v>2242</v>
      </c>
      <c r="J944" s="326">
        <v>490</v>
      </c>
    </row>
    <row r="945" spans="7:10" x14ac:dyDescent="0.25">
      <c r="G945" s="325" t="s">
        <v>368</v>
      </c>
      <c r="H945" s="325" t="s">
        <v>2243</v>
      </c>
      <c r="I945" s="325" t="s">
        <v>2244</v>
      </c>
      <c r="J945" s="326">
        <v>486</v>
      </c>
    </row>
    <row r="946" spans="7:10" x14ac:dyDescent="0.25">
      <c r="G946" s="325" t="s">
        <v>368</v>
      </c>
      <c r="H946" s="325" t="s">
        <v>2245</v>
      </c>
      <c r="I946" s="325" t="s">
        <v>2246</v>
      </c>
      <c r="J946" s="326">
        <v>475</v>
      </c>
    </row>
    <row r="947" spans="7:10" x14ac:dyDescent="0.25">
      <c r="G947" s="325" t="s">
        <v>368</v>
      </c>
      <c r="H947" s="325" t="s">
        <v>2247</v>
      </c>
      <c r="I947" s="325" t="s">
        <v>2248</v>
      </c>
      <c r="J947" s="326">
        <v>475</v>
      </c>
    </row>
    <row r="948" spans="7:10" x14ac:dyDescent="0.25">
      <c r="G948" s="325" t="s">
        <v>368</v>
      </c>
      <c r="H948" s="325" t="s">
        <v>2249</v>
      </c>
      <c r="I948" s="325" t="s">
        <v>2250</v>
      </c>
      <c r="J948" s="326">
        <v>470</v>
      </c>
    </row>
    <row r="949" spans="7:10" x14ac:dyDescent="0.25">
      <c r="G949" s="325" t="s">
        <v>368</v>
      </c>
      <c r="H949" s="325" t="s">
        <v>2251</v>
      </c>
      <c r="I949" s="325" t="s">
        <v>1161</v>
      </c>
      <c r="J949" s="326">
        <v>466</v>
      </c>
    </row>
    <row r="950" spans="7:10" x14ac:dyDescent="0.25">
      <c r="G950" s="325" t="s">
        <v>368</v>
      </c>
      <c r="H950" s="325" t="s">
        <v>2252</v>
      </c>
      <c r="I950" s="325" t="s">
        <v>2253</v>
      </c>
      <c r="J950" s="326">
        <v>454</v>
      </c>
    </row>
    <row r="951" spans="7:10" ht="30" x14ac:dyDescent="0.25">
      <c r="G951" s="325" t="s">
        <v>368</v>
      </c>
      <c r="H951" s="325" t="s">
        <v>2254</v>
      </c>
      <c r="I951" s="325" t="s">
        <v>2255</v>
      </c>
      <c r="J951" s="326">
        <v>451</v>
      </c>
    </row>
    <row r="952" spans="7:10" x14ac:dyDescent="0.25">
      <c r="G952" s="325" t="s">
        <v>368</v>
      </c>
      <c r="H952" s="325" t="s">
        <v>2256</v>
      </c>
      <c r="I952" s="325" t="s">
        <v>2257</v>
      </c>
      <c r="J952" s="326">
        <v>450</v>
      </c>
    </row>
    <row r="953" spans="7:10" x14ac:dyDescent="0.25">
      <c r="G953" s="325" t="s">
        <v>368</v>
      </c>
      <c r="H953" s="325" t="s">
        <v>2258</v>
      </c>
      <c r="I953" s="325" t="s">
        <v>2259</v>
      </c>
      <c r="J953" s="326">
        <v>450</v>
      </c>
    </row>
    <row r="954" spans="7:10" x14ac:dyDescent="0.25">
      <c r="G954" s="325" t="s">
        <v>368</v>
      </c>
      <c r="H954" s="325" t="s">
        <v>2260</v>
      </c>
      <c r="I954" s="325" t="s">
        <v>2261</v>
      </c>
      <c r="J954" s="326">
        <v>450</v>
      </c>
    </row>
    <row r="955" spans="7:10" x14ac:dyDescent="0.25">
      <c r="G955" s="325" t="s">
        <v>368</v>
      </c>
      <c r="H955" s="325" t="s">
        <v>2262</v>
      </c>
      <c r="I955" s="325" t="s">
        <v>2263</v>
      </c>
      <c r="J955" s="326">
        <v>450</v>
      </c>
    </row>
    <row r="956" spans="7:10" x14ac:dyDescent="0.25">
      <c r="G956" s="325" t="s">
        <v>368</v>
      </c>
      <c r="H956" s="325" t="s">
        <v>2264</v>
      </c>
      <c r="I956" s="325" t="s">
        <v>2265</v>
      </c>
      <c r="J956" s="326">
        <v>450</v>
      </c>
    </row>
    <row r="957" spans="7:10" ht="30" x14ac:dyDescent="0.25">
      <c r="G957" s="325" t="s">
        <v>368</v>
      </c>
      <c r="H957" s="325" t="s">
        <v>2266</v>
      </c>
      <c r="I957" s="325" t="s">
        <v>2267</v>
      </c>
      <c r="J957" s="326">
        <v>450</v>
      </c>
    </row>
    <row r="958" spans="7:10" x14ac:dyDescent="0.25">
      <c r="G958" s="325" t="s">
        <v>368</v>
      </c>
      <c r="H958" s="325" t="s">
        <v>2268</v>
      </c>
      <c r="I958" s="325" t="s">
        <v>2269</v>
      </c>
      <c r="J958" s="326">
        <v>450</v>
      </c>
    </row>
    <row r="959" spans="7:10" x14ac:dyDescent="0.25">
      <c r="G959" s="325" t="s">
        <v>368</v>
      </c>
      <c r="H959" s="325" t="s">
        <v>2270</v>
      </c>
      <c r="I959" s="325" t="s">
        <v>2271</v>
      </c>
      <c r="J959" s="326">
        <v>442</v>
      </c>
    </row>
    <row r="960" spans="7:10" x14ac:dyDescent="0.25">
      <c r="G960" s="325" t="s">
        <v>368</v>
      </c>
      <c r="H960" s="325" t="s">
        <v>2272</v>
      </c>
      <c r="I960" s="325" t="s">
        <v>2273</v>
      </c>
      <c r="J960" s="326">
        <v>442</v>
      </c>
    </row>
    <row r="961" spans="7:10" x14ac:dyDescent="0.25">
      <c r="G961" s="325" t="s">
        <v>368</v>
      </c>
      <c r="H961" s="325" t="s">
        <v>2274</v>
      </c>
      <c r="I961" s="325" t="s">
        <v>2275</v>
      </c>
      <c r="J961" s="326">
        <v>437</v>
      </c>
    </row>
    <row r="962" spans="7:10" x14ac:dyDescent="0.25">
      <c r="G962" s="325" t="s">
        <v>368</v>
      </c>
      <c r="H962" s="325" t="s">
        <v>2276</v>
      </c>
      <c r="I962" s="325" t="s">
        <v>2277</v>
      </c>
      <c r="J962" s="326">
        <v>431</v>
      </c>
    </row>
    <row r="963" spans="7:10" x14ac:dyDescent="0.25">
      <c r="G963" s="325" t="s">
        <v>368</v>
      </c>
      <c r="H963" s="325" t="s">
        <v>2278</v>
      </c>
      <c r="I963" s="325" t="s">
        <v>2279</v>
      </c>
      <c r="J963" s="326">
        <v>430</v>
      </c>
    </row>
    <row r="964" spans="7:10" x14ac:dyDescent="0.25">
      <c r="G964" s="325" t="s">
        <v>368</v>
      </c>
      <c r="H964" s="325" t="s">
        <v>2280</v>
      </c>
      <c r="I964" s="325" t="s">
        <v>2281</v>
      </c>
      <c r="J964" s="326">
        <v>425</v>
      </c>
    </row>
    <row r="965" spans="7:10" x14ac:dyDescent="0.25">
      <c r="G965" s="325" t="s">
        <v>368</v>
      </c>
      <c r="H965" s="325" t="s">
        <v>2282</v>
      </c>
      <c r="I965" s="325" t="s">
        <v>2283</v>
      </c>
      <c r="J965" s="326">
        <v>425</v>
      </c>
    </row>
    <row r="966" spans="7:10" x14ac:dyDescent="0.25">
      <c r="G966" s="325" t="s">
        <v>368</v>
      </c>
      <c r="H966" s="325" t="s">
        <v>2284</v>
      </c>
      <c r="I966" s="325" t="s">
        <v>2285</v>
      </c>
      <c r="J966" s="326">
        <v>425</v>
      </c>
    </row>
    <row r="967" spans="7:10" x14ac:dyDescent="0.25">
      <c r="G967" s="325" t="s">
        <v>368</v>
      </c>
      <c r="H967" s="325" t="s">
        <v>2286</v>
      </c>
      <c r="I967" s="325" t="s">
        <v>2287</v>
      </c>
      <c r="J967" s="326">
        <v>414</v>
      </c>
    </row>
    <row r="968" spans="7:10" ht="30" x14ac:dyDescent="0.25">
      <c r="G968" s="325" t="s">
        <v>368</v>
      </c>
      <c r="H968" s="325" t="s">
        <v>2288</v>
      </c>
      <c r="I968" s="325" t="s">
        <v>2289</v>
      </c>
      <c r="J968" s="326">
        <v>414</v>
      </c>
    </row>
    <row r="969" spans="7:10" x14ac:dyDescent="0.25">
      <c r="G969" s="325" t="s">
        <v>368</v>
      </c>
      <c r="H969" s="325" t="s">
        <v>2290</v>
      </c>
      <c r="I969" s="325" t="s">
        <v>2291</v>
      </c>
      <c r="J969" s="326">
        <v>410</v>
      </c>
    </row>
    <row r="970" spans="7:10" x14ac:dyDescent="0.25">
      <c r="G970" s="325" t="s">
        <v>368</v>
      </c>
      <c r="H970" s="325" t="s">
        <v>2292</v>
      </c>
      <c r="I970" s="325" t="s">
        <v>2293</v>
      </c>
      <c r="J970" s="326">
        <v>408</v>
      </c>
    </row>
    <row r="971" spans="7:10" x14ac:dyDescent="0.25">
      <c r="G971" s="325" t="s">
        <v>368</v>
      </c>
      <c r="H971" s="325" t="s">
        <v>2294</v>
      </c>
      <c r="I971" s="325" t="s">
        <v>2295</v>
      </c>
      <c r="J971" s="326">
        <v>405</v>
      </c>
    </row>
    <row r="972" spans="7:10" ht="30" x14ac:dyDescent="0.25">
      <c r="G972" s="325" t="s">
        <v>368</v>
      </c>
      <c r="H972" s="325" t="s">
        <v>2296</v>
      </c>
      <c r="I972" s="325" t="s">
        <v>1997</v>
      </c>
      <c r="J972" s="326">
        <v>404</v>
      </c>
    </row>
    <row r="973" spans="7:10" x14ac:dyDescent="0.25">
      <c r="G973" s="325" t="s">
        <v>368</v>
      </c>
      <c r="H973" s="325" t="s">
        <v>2297</v>
      </c>
      <c r="I973" s="325" t="s">
        <v>2298</v>
      </c>
      <c r="J973" s="326">
        <v>404</v>
      </c>
    </row>
    <row r="974" spans="7:10" x14ac:dyDescent="0.25">
      <c r="G974" s="325" t="s">
        <v>368</v>
      </c>
      <c r="H974" s="325" t="s">
        <v>2299</v>
      </c>
      <c r="I974" s="325" t="s">
        <v>2300</v>
      </c>
      <c r="J974" s="326">
        <v>400</v>
      </c>
    </row>
    <row r="975" spans="7:10" x14ac:dyDescent="0.25">
      <c r="G975" s="325" t="s">
        <v>368</v>
      </c>
      <c r="H975" s="325" t="s">
        <v>2301</v>
      </c>
      <c r="I975" s="325" t="s">
        <v>2302</v>
      </c>
      <c r="J975" s="326">
        <v>400</v>
      </c>
    </row>
    <row r="976" spans="7:10" x14ac:dyDescent="0.25">
      <c r="G976" s="325" t="s">
        <v>368</v>
      </c>
      <c r="H976" s="325" t="s">
        <v>2303</v>
      </c>
      <c r="I976" s="325" t="s">
        <v>2304</v>
      </c>
      <c r="J976" s="326">
        <v>400</v>
      </c>
    </row>
    <row r="977" spans="7:10" x14ac:dyDescent="0.25">
      <c r="G977" s="325" t="s">
        <v>368</v>
      </c>
      <c r="H977" s="325" t="s">
        <v>2305</v>
      </c>
      <c r="I977" s="325" t="s">
        <v>2306</v>
      </c>
      <c r="J977" s="326">
        <v>400</v>
      </c>
    </row>
    <row r="978" spans="7:10" x14ac:dyDescent="0.25">
      <c r="G978" s="325" t="s">
        <v>368</v>
      </c>
      <c r="H978" s="325" t="s">
        <v>2307</v>
      </c>
      <c r="I978" s="325" t="s">
        <v>2308</v>
      </c>
      <c r="J978" s="326">
        <v>400</v>
      </c>
    </row>
    <row r="979" spans="7:10" x14ac:dyDescent="0.25">
      <c r="G979" s="325" t="s">
        <v>368</v>
      </c>
      <c r="H979" s="325" t="s">
        <v>2309</v>
      </c>
      <c r="I979" s="325" t="s">
        <v>2310</v>
      </c>
      <c r="J979" s="326">
        <v>400</v>
      </c>
    </row>
    <row r="980" spans="7:10" x14ac:dyDescent="0.25">
      <c r="G980" s="325" t="s">
        <v>368</v>
      </c>
      <c r="H980" s="325" t="s">
        <v>2311</v>
      </c>
      <c r="I980" s="325" t="s">
        <v>2312</v>
      </c>
      <c r="J980" s="326">
        <v>400</v>
      </c>
    </row>
    <row r="981" spans="7:10" x14ac:dyDescent="0.25">
      <c r="G981" s="325" t="s">
        <v>368</v>
      </c>
      <c r="H981" s="325" t="s">
        <v>2313</v>
      </c>
      <c r="I981" s="325" t="s">
        <v>2314</v>
      </c>
      <c r="J981" s="326">
        <v>400</v>
      </c>
    </row>
    <row r="982" spans="7:10" x14ac:dyDescent="0.25">
      <c r="G982" s="325" t="s">
        <v>368</v>
      </c>
      <c r="H982" s="325" t="s">
        <v>2315</v>
      </c>
      <c r="I982" s="325" t="s">
        <v>2316</v>
      </c>
      <c r="J982" s="326">
        <v>400</v>
      </c>
    </row>
    <row r="983" spans="7:10" x14ac:dyDescent="0.25">
      <c r="G983" s="325" t="s">
        <v>368</v>
      </c>
      <c r="H983" s="325" t="s">
        <v>2317</v>
      </c>
      <c r="I983" s="325" t="s">
        <v>2318</v>
      </c>
      <c r="J983" s="326">
        <v>400</v>
      </c>
    </row>
    <row r="984" spans="7:10" x14ac:dyDescent="0.25">
      <c r="G984" s="325" t="s">
        <v>368</v>
      </c>
      <c r="H984" s="325" t="s">
        <v>2319</v>
      </c>
      <c r="I984" s="325" t="s">
        <v>2320</v>
      </c>
      <c r="J984" s="326">
        <v>394</v>
      </c>
    </row>
    <row r="985" spans="7:10" x14ac:dyDescent="0.25">
      <c r="G985" s="325" t="s">
        <v>368</v>
      </c>
      <c r="H985" s="325" t="s">
        <v>2321</v>
      </c>
      <c r="I985" s="325" t="s">
        <v>2322</v>
      </c>
      <c r="J985" s="326">
        <v>394</v>
      </c>
    </row>
    <row r="986" spans="7:10" x14ac:dyDescent="0.25">
      <c r="G986" s="325" t="s">
        <v>368</v>
      </c>
      <c r="H986" s="325" t="s">
        <v>2323</v>
      </c>
      <c r="I986" s="325" t="s">
        <v>2324</v>
      </c>
      <c r="J986" s="326">
        <v>392</v>
      </c>
    </row>
    <row r="987" spans="7:10" x14ac:dyDescent="0.25">
      <c r="G987" s="325" t="s">
        <v>368</v>
      </c>
      <c r="H987" s="325" t="s">
        <v>2325</v>
      </c>
      <c r="I987" s="325" t="s">
        <v>2326</v>
      </c>
      <c r="J987" s="326">
        <v>392</v>
      </c>
    </row>
    <row r="988" spans="7:10" x14ac:dyDescent="0.25">
      <c r="G988" s="325" t="s">
        <v>368</v>
      </c>
      <c r="H988" s="325" t="s">
        <v>2327</v>
      </c>
      <c r="I988" s="325" t="s">
        <v>2328</v>
      </c>
      <c r="J988" s="326">
        <v>390</v>
      </c>
    </row>
    <row r="989" spans="7:10" x14ac:dyDescent="0.25">
      <c r="G989" s="325" t="s">
        <v>368</v>
      </c>
      <c r="H989" s="325" t="s">
        <v>2329</v>
      </c>
      <c r="I989" s="325" t="s">
        <v>2330</v>
      </c>
      <c r="J989" s="326">
        <v>387</v>
      </c>
    </row>
    <row r="990" spans="7:10" x14ac:dyDescent="0.25">
      <c r="G990" s="325" t="s">
        <v>368</v>
      </c>
      <c r="H990" s="325" t="s">
        <v>2331</v>
      </c>
      <c r="I990" s="325" t="s">
        <v>2332</v>
      </c>
      <c r="J990" s="326">
        <v>383</v>
      </c>
    </row>
    <row r="991" spans="7:10" x14ac:dyDescent="0.25">
      <c r="G991" s="325" t="s">
        <v>368</v>
      </c>
      <c r="H991" s="325" t="s">
        <v>2333</v>
      </c>
      <c r="I991" s="325" t="s">
        <v>2334</v>
      </c>
      <c r="J991" s="326">
        <v>382</v>
      </c>
    </row>
    <row r="992" spans="7:10" x14ac:dyDescent="0.25">
      <c r="G992" s="325" t="s">
        <v>368</v>
      </c>
      <c r="H992" s="325" t="s">
        <v>2335</v>
      </c>
      <c r="I992" s="325" t="s">
        <v>2336</v>
      </c>
      <c r="J992" s="326">
        <v>380</v>
      </c>
    </row>
    <row r="993" spans="7:10" x14ac:dyDescent="0.25">
      <c r="G993" s="325" t="s">
        <v>368</v>
      </c>
      <c r="H993" s="325" t="s">
        <v>2337</v>
      </c>
      <c r="I993" s="325" t="s">
        <v>2338</v>
      </c>
      <c r="J993" s="326">
        <v>380</v>
      </c>
    </row>
    <row r="994" spans="7:10" x14ac:dyDescent="0.25">
      <c r="G994" s="325" t="s">
        <v>368</v>
      </c>
      <c r="H994" s="325" t="s">
        <v>2339</v>
      </c>
      <c r="I994" s="325" t="s">
        <v>2340</v>
      </c>
      <c r="J994" s="326">
        <v>377</v>
      </c>
    </row>
    <row r="995" spans="7:10" x14ac:dyDescent="0.25">
      <c r="G995" s="325" t="s">
        <v>368</v>
      </c>
      <c r="H995" s="325" t="s">
        <v>2341</v>
      </c>
      <c r="I995" s="325" t="s">
        <v>2342</v>
      </c>
      <c r="J995" s="326">
        <v>375</v>
      </c>
    </row>
    <row r="996" spans="7:10" x14ac:dyDescent="0.25">
      <c r="G996" s="325" t="s">
        <v>368</v>
      </c>
      <c r="H996" s="325" t="s">
        <v>2343</v>
      </c>
      <c r="I996" s="325" t="s">
        <v>2344</v>
      </c>
      <c r="J996" s="326">
        <v>372</v>
      </c>
    </row>
    <row r="997" spans="7:10" x14ac:dyDescent="0.25">
      <c r="G997" s="325" t="s">
        <v>368</v>
      </c>
      <c r="H997" s="325" t="s">
        <v>2345</v>
      </c>
      <c r="I997" s="325" t="s">
        <v>2346</v>
      </c>
      <c r="J997" s="326">
        <v>371</v>
      </c>
    </row>
    <row r="998" spans="7:10" x14ac:dyDescent="0.25">
      <c r="G998" s="325" t="s">
        <v>368</v>
      </c>
      <c r="H998" s="325" t="s">
        <v>2347</v>
      </c>
      <c r="I998" s="325" t="s">
        <v>2348</v>
      </c>
      <c r="J998" s="326">
        <v>370</v>
      </c>
    </row>
    <row r="999" spans="7:10" x14ac:dyDescent="0.25">
      <c r="G999" s="325" t="s">
        <v>368</v>
      </c>
      <c r="H999" s="325" t="s">
        <v>2349</v>
      </c>
      <c r="I999" s="325" t="s">
        <v>2350</v>
      </c>
      <c r="J999" s="326">
        <v>366</v>
      </c>
    </row>
    <row r="1000" spans="7:10" x14ac:dyDescent="0.25">
      <c r="G1000" s="325" t="s">
        <v>368</v>
      </c>
      <c r="H1000" s="325" t="s">
        <v>2351</v>
      </c>
      <c r="I1000" s="325" t="s">
        <v>2352</v>
      </c>
      <c r="J1000" s="326">
        <v>366</v>
      </c>
    </row>
    <row r="1001" spans="7:10" x14ac:dyDescent="0.25">
      <c r="G1001" s="325" t="s">
        <v>368</v>
      </c>
      <c r="H1001" s="325" t="s">
        <v>2353</v>
      </c>
      <c r="I1001" s="325" t="s">
        <v>2354</v>
      </c>
      <c r="J1001" s="326">
        <v>363</v>
      </c>
    </row>
    <row r="1002" spans="7:10" x14ac:dyDescent="0.25">
      <c r="G1002" s="325" t="s">
        <v>368</v>
      </c>
      <c r="H1002" s="325" t="s">
        <v>2355</v>
      </c>
      <c r="I1002" s="325" t="s">
        <v>2356</v>
      </c>
      <c r="J1002" s="326">
        <v>360</v>
      </c>
    </row>
    <row r="1003" spans="7:10" x14ac:dyDescent="0.25">
      <c r="G1003" s="325" t="s">
        <v>368</v>
      </c>
      <c r="H1003" s="325" t="s">
        <v>2357</v>
      </c>
      <c r="I1003" s="325" t="s">
        <v>2358</v>
      </c>
      <c r="J1003" s="326">
        <v>360</v>
      </c>
    </row>
    <row r="1004" spans="7:10" x14ac:dyDescent="0.25">
      <c r="G1004" s="325" t="s">
        <v>368</v>
      </c>
      <c r="H1004" s="325" t="s">
        <v>2359</v>
      </c>
      <c r="I1004" s="325" t="s">
        <v>2360</v>
      </c>
      <c r="J1004" s="326">
        <v>358</v>
      </c>
    </row>
    <row r="1005" spans="7:10" ht="30" x14ac:dyDescent="0.25">
      <c r="G1005" s="325" t="s">
        <v>368</v>
      </c>
      <c r="H1005" s="325" t="s">
        <v>2361</v>
      </c>
      <c r="I1005" s="325" t="s">
        <v>2362</v>
      </c>
      <c r="J1005" s="326">
        <v>358</v>
      </c>
    </row>
    <row r="1006" spans="7:10" x14ac:dyDescent="0.25">
      <c r="G1006" s="325" t="s">
        <v>368</v>
      </c>
      <c r="H1006" s="325" t="s">
        <v>2363</v>
      </c>
      <c r="I1006" s="325" t="s">
        <v>2364</v>
      </c>
      <c r="J1006" s="326">
        <v>357</v>
      </c>
    </row>
    <row r="1007" spans="7:10" x14ac:dyDescent="0.25">
      <c r="G1007" s="325" t="s">
        <v>368</v>
      </c>
      <c r="H1007" s="325" t="s">
        <v>2365</v>
      </c>
      <c r="I1007" s="325" t="s">
        <v>2366</v>
      </c>
      <c r="J1007" s="326">
        <v>357</v>
      </c>
    </row>
    <row r="1008" spans="7:10" x14ac:dyDescent="0.25">
      <c r="G1008" s="325" t="s">
        <v>368</v>
      </c>
      <c r="H1008" s="325" t="s">
        <v>2367</v>
      </c>
      <c r="I1008" s="325" t="s">
        <v>2368</v>
      </c>
      <c r="J1008" s="326">
        <v>354</v>
      </c>
    </row>
    <row r="1009" spans="7:11" x14ac:dyDescent="0.25">
      <c r="G1009" s="325" t="s">
        <v>368</v>
      </c>
      <c r="H1009" s="325" t="s">
        <v>2369</v>
      </c>
      <c r="I1009" s="325" t="s">
        <v>2370</v>
      </c>
      <c r="J1009" s="326">
        <v>351</v>
      </c>
    </row>
    <row r="1010" spans="7:11" ht="30" x14ac:dyDescent="0.25">
      <c r="G1010" s="325" t="s">
        <v>368</v>
      </c>
      <c r="H1010" s="325" t="s">
        <v>2371</v>
      </c>
      <c r="I1010" s="325" t="s">
        <v>2372</v>
      </c>
      <c r="J1010" s="326">
        <v>350</v>
      </c>
    </row>
    <row r="1011" spans="7:11" x14ac:dyDescent="0.25">
      <c r="G1011" s="325" t="s">
        <v>368</v>
      </c>
      <c r="H1011" s="325" t="s">
        <v>2373</v>
      </c>
      <c r="I1011" s="325" t="s">
        <v>2374</v>
      </c>
      <c r="J1011" s="326">
        <v>350</v>
      </c>
    </row>
    <row r="1012" spans="7:11" x14ac:dyDescent="0.25">
      <c r="G1012" s="325" t="s">
        <v>368</v>
      </c>
      <c r="H1012" s="325" t="s">
        <v>2375</v>
      </c>
      <c r="I1012" s="325" t="s">
        <v>2376</v>
      </c>
      <c r="J1012" s="326">
        <v>350</v>
      </c>
    </row>
    <row r="1013" spans="7:11" x14ac:dyDescent="0.25">
      <c r="G1013" s="325" t="s">
        <v>368</v>
      </c>
      <c r="H1013" s="328" t="s">
        <v>2377</v>
      </c>
      <c r="I1013" s="328" t="s">
        <v>2378</v>
      </c>
      <c r="J1013" s="329">
        <v>350</v>
      </c>
      <c r="K1013" s="329">
        <v>350</v>
      </c>
    </row>
    <row r="1014" spans="7:11" x14ac:dyDescent="0.25">
      <c r="G1014" s="325" t="s">
        <v>368</v>
      </c>
      <c r="H1014" s="328" t="s">
        <v>2379</v>
      </c>
      <c r="I1014" s="328" t="s">
        <v>2380</v>
      </c>
      <c r="J1014" s="329">
        <v>350</v>
      </c>
      <c r="K1014" s="329">
        <v>350</v>
      </c>
    </row>
    <row r="1015" spans="7:11" x14ac:dyDescent="0.25">
      <c r="G1015" s="325" t="s">
        <v>368</v>
      </c>
      <c r="H1015" s="328" t="s">
        <v>2381</v>
      </c>
      <c r="I1015" s="328" t="s">
        <v>2382</v>
      </c>
      <c r="J1015" s="329">
        <v>350</v>
      </c>
      <c r="K1015" s="329">
        <v>350</v>
      </c>
    </row>
    <row r="1016" spans="7:11" x14ac:dyDescent="0.25">
      <c r="G1016" s="325" t="s">
        <v>368</v>
      </c>
      <c r="H1016" s="328" t="s">
        <v>2383</v>
      </c>
      <c r="I1016" s="328" t="s">
        <v>2384</v>
      </c>
      <c r="J1016" s="329">
        <v>350</v>
      </c>
      <c r="K1016" s="329">
        <v>350</v>
      </c>
    </row>
    <row r="1017" spans="7:11" x14ac:dyDescent="0.25">
      <c r="G1017" s="325" t="s">
        <v>368</v>
      </c>
      <c r="H1017" s="325" t="s">
        <v>2385</v>
      </c>
      <c r="I1017" s="325" t="s">
        <v>2386</v>
      </c>
      <c r="J1017" s="326">
        <v>348</v>
      </c>
    </row>
    <row r="1018" spans="7:11" x14ac:dyDescent="0.25">
      <c r="G1018" s="325" t="s">
        <v>368</v>
      </c>
      <c r="H1018" s="325" t="s">
        <v>2387</v>
      </c>
      <c r="I1018" s="325" t="s">
        <v>2388</v>
      </c>
      <c r="J1018" s="326">
        <v>346</v>
      </c>
    </row>
    <row r="1019" spans="7:11" x14ac:dyDescent="0.25">
      <c r="G1019" s="325" t="s">
        <v>368</v>
      </c>
      <c r="H1019" s="325" t="s">
        <v>2389</v>
      </c>
      <c r="I1019" s="325" t="s">
        <v>2390</v>
      </c>
      <c r="J1019" s="326">
        <v>346</v>
      </c>
    </row>
    <row r="1020" spans="7:11" x14ac:dyDescent="0.25">
      <c r="G1020" s="325" t="s">
        <v>368</v>
      </c>
      <c r="H1020" s="325" t="s">
        <v>2391</v>
      </c>
      <c r="I1020" s="325" t="s">
        <v>2392</v>
      </c>
      <c r="J1020" s="326">
        <v>346</v>
      </c>
    </row>
    <row r="1021" spans="7:11" ht="30" x14ac:dyDescent="0.25">
      <c r="G1021" s="325" t="s">
        <v>368</v>
      </c>
      <c r="H1021" s="325" t="s">
        <v>2393</v>
      </c>
      <c r="I1021" s="325" t="s">
        <v>2394</v>
      </c>
      <c r="J1021" s="326">
        <v>341</v>
      </c>
    </row>
    <row r="1022" spans="7:11" x14ac:dyDescent="0.25">
      <c r="G1022" s="325" t="s">
        <v>368</v>
      </c>
      <c r="H1022" s="325" t="s">
        <v>2395</v>
      </c>
      <c r="I1022" s="325" t="s">
        <v>2396</v>
      </c>
      <c r="J1022" s="326">
        <v>338</v>
      </c>
    </row>
    <row r="1023" spans="7:11" x14ac:dyDescent="0.25">
      <c r="G1023" s="325" t="s">
        <v>368</v>
      </c>
      <c r="H1023" s="325" t="s">
        <v>2397</v>
      </c>
      <c r="I1023" s="325" t="s">
        <v>2398</v>
      </c>
      <c r="J1023" s="326">
        <v>337</v>
      </c>
    </row>
    <row r="1024" spans="7:11" ht="30" x14ac:dyDescent="0.25">
      <c r="G1024" s="325" t="s">
        <v>368</v>
      </c>
      <c r="H1024" s="325" t="s">
        <v>2399</v>
      </c>
      <c r="I1024" s="325" t="s">
        <v>2400</v>
      </c>
      <c r="J1024" s="326">
        <v>333</v>
      </c>
    </row>
    <row r="1025" spans="7:10" x14ac:dyDescent="0.25">
      <c r="G1025" s="325" t="s">
        <v>368</v>
      </c>
      <c r="H1025" s="325" t="s">
        <v>2401</v>
      </c>
      <c r="I1025" s="325" t="s">
        <v>2402</v>
      </c>
      <c r="J1025" s="326">
        <v>332</v>
      </c>
    </row>
    <row r="1026" spans="7:10" x14ac:dyDescent="0.25">
      <c r="G1026" s="325" t="s">
        <v>368</v>
      </c>
      <c r="H1026" s="325" t="s">
        <v>2403</v>
      </c>
      <c r="I1026" s="325" t="s">
        <v>2404</v>
      </c>
      <c r="J1026" s="326">
        <v>329</v>
      </c>
    </row>
    <row r="1027" spans="7:10" x14ac:dyDescent="0.25">
      <c r="G1027" s="325" t="s">
        <v>368</v>
      </c>
      <c r="H1027" s="325" t="s">
        <v>2405</v>
      </c>
      <c r="I1027" s="325" t="s">
        <v>2406</v>
      </c>
      <c r="J1027" s="326">
        <v>326</v>
      </c>
    </row>
    <row r="1028" spans="7:10" x14ac:dyDescent="0.25">
      <c r="G1028" s="325" t="s">
        <v>368</v>
      </c>
      <c r="H1028" s="325" t="s">
        <v>2407</v>
      </c>
      <c r="I1028" s="325" t="s">
        <v>2408</v>
      </c>
      <c r="J1028" s="326">
        <v>325</v>
      </c>
    </row>
    <row r="1029" spans="7:10" x14ac:dyDescent="0.25">
      <c r="G1029" s="325" t="s">
        <v>368</v>
      </c>
      <c r="H1029" s="325" t="s">
        <v>2409</v>
      </c>
      <c r="I1029" s="325" t="s">
        <v>2410</v>
      </c>
      <c r="J1029" s="326">
        <v>322</v>
      </c>
    </row>
    <row r="1030" spans="7:10" x14ac:dyDescent="0.25">
      <c r="G1030" s="325" t="s">
        <v>368</v>
      </c>
      <c r="H1030" s="325" t="s">
        <v>2411</v>
      </c>
      <c r="I1030" s="325" t="s">
        <v>2412</v>
      </c>
      <c r="J1030" s="326">
        <v>321</v>
      </c>
    </row>
    <row r="1031" spans="7:10" x14ac:dyDescent="0.25">
      <c r="G1031" s="325" t="s">
        <v>368</v>
      </c>
      <c r="H1031" s="325" t="s">
        <v>2413</v>
      </c>
      <c r="I1031" s="325" t="s">
        <v>2414</v>
      </c>
      <c r="J1031" s="326">
        <v>320</v>
      </c>
    </row>
    <row r="1032" spans="7:10" x14ac:dyDescent="0.25">
      <c r="G1032" s="325" t="s">
        <v>368</v>
      </c>
      <c r="H1032" s="325" t="s">
        <v>2415</v>
      </c>
      <c r="I1032" s="325" t="s">
        <v>2416</v>
      </c>
      <c r="J1032" s="326">
        <v>320</v>
      </c>
    </row>
    <row r="1033" spans="7:10" x14ac:dyDescent="0.25">
      <c r="G1033" s="325" t="s">
        <v>368</v>
      </c>
      <c r="H1033" s="325" t="s">
        <v>2417</v>
      </c>
      <c r="I1033" s="325" t="s">
        <v>2418</v>
      </c>
      <c r="J1033" s="326">
        <v>319</v>
      </c>
    </row>
    <row r="1034" spans="7:10" x14ac:dyDescent="0.25">
      <c r="G1034" s="325" t="s">
        <v>368</v>
      </c>
      <c r="H1034" s="325" t="s">
        <v>2419</v>
      </c>
      <c r="I1034" s="325" t="s">
        <v>2420</v>
      </c>
      <c r="J1034" s="326">
        <v>317</v>
      </c>
    </row>
    <row r="1035" spans="7:10" x14ac:dyDescent="0.25">
      <c r="G1035" s="325" t="s">
        <v>368</v>
      </c>
      <c r="H1035" s="325" t="s">
        <v>2421</v>
      </c>
      <c r="I1035" s="325" t="s">
        <v>2422</v>
      </c>
      <c r="J1035" s="326">
        <v>316</v>
      </c>
    </row>
    <row r="1036" spans="7:10" x14ac:dyDescent="0.25">
      <c r="G1036" s="325" t="s">
        <v>368</v>
      </c>
      <c r="H1036" s="325" t="s">
        <v>2423</v>
      </c>
      <c r="I1036" s="325" t="s">
        <v>2424</v>
      </c>
      <c r="J1036" s="326">
        <v>315</v>
      </c>
    </row>
    <row r="1037" spans="7:10" x14ac:dyDescent="0.25">
      <c r="G1037" s="325" t="s">
        <v>368</v>
      </c>
      <c r="H1037" s="325" t="s">
        <v>2425</v>
      </c>
      <c r="I1037" s="325" t="s">
        <v>2426</v>
      </c>
      <c r="J1037" s="326">
        <v>314</v>
      </c>
    </row>
    <row r="1038" spans="7:10" x14ac:dyDescent="0.25">
      <c r="G1038" s="325" t="s">
        <v>368</v>
      </c>
      <c r="H1038" s="325" t="s">
        <v>2427</v>
      </c>
      <c r="I1038" s="325" t="s">
        <v>2428</v>
      </c>
      <c r="J1038" s="326">
        <v>313</v>
      </c>
    </row>
    <row r="1039" spans="7:10" x14ac:dyDescent="0.25">
      <c r="G1039" s="325" t="s">
        <v>368</v>
      </c>
      <c r="H1039" s="325" t="s">
        <v>2429</v>
      </c>
      <c r="I1039" s="325" t="s">
        <v>2430</v>
      </c>
      <c r="J1039" s="326">
        <v>311</v>
      </c>
    </row>
    <row r="1040" spans="7:10" x14ac:dyDescent="0.25">
      <c r="G1040" s="325" t="s">
        <v>368</v>
      </c>
      <c r="H1040" s="325" t="s">
        <v>2431</v>
      </c>
      <c r="I1040" s="325" t="s">
        <v>2432</v>
      </c>
      <c r="J1040" s="326">
        <v>306</v>
      </c>
    </row>
    <row r="1041" spans="7:10" x14ac:dyDescent="0.25">
      <c r="G1041" s="325" t="s">
        <v>368</v>
      </c>
      <c r="H1041" s="325" t="s">
        <v>2433</v>
      </c>
      <c r="I1041" s="325" t="s">
        <v>2434</v>
      </c>
      <c r="J1041" s="326">
        <v>306</v>
      </c>
    </row>
    <row r="1042" spans="7:10" x14ac:dyDescent="0.25">
      <c r="G1042" s="325" t="s">
        <v>368</v>
      </c>
      <c r="H1042" s="325" t="s">
        <v>2435</v>
      </c>
      <c r="I1042" s="325" t="s">
        <v>2436</v>
      </c>
      <c r="J1042" s="326">
        <v>306</v>
      </c>
    </row>
    <row r="1043" spans="7:10" x14ac:dyDescent="0.25">
      <c r="G1043" s="325" t="s">
        <v>368</v>
      </c>
      <c r="H1043" s="325" t="s">
        <v>2437</v>
      </c>
      <c r="I1043" s="325" t="s">
        <v>2438</v>
      </c>
      <c r="J1043" s="326">
        <v>304</v>
      </c>
    </row>
    <row r="1044" spans="7:10" x14ac:dyDescent="0.25">
      <c r="G1044" s="325" t="s">
        <v>368</v>
      </c>
      <c r="H1044" s="325" t="s">
        <v>2439</v>
      </c>
      <c r="I1044" s="325" t="s">
        <v>2440</v>
      </c>
      <c r="J1044" s="326">
        <v>303</v>
      </c>
    </row>
    <row r="1045" spans="7:10" x14ac:dyDescent="0.25">
      <c r="G1045" s="325" t="s">
        <v>368</v>
      </c>
      <c r="H1045" s="325" t="s">
        <v>2441</v>
      </c>
      <c r="I1045" s="325" t="s">
        <v>2442</v>
      </c>
      <c r="J1045" s="326">
        <v>301</v>
      </c>
    </row>
    <row r="1046" spans="7:10" x14ac:dyDescent="0.25">
      <c r="G1046" s="325" t="s">
        <v>368</v>
      </c>
      <c r="H1046" s="325" t="s">
        <v>2443</v>
      </c>
      <c r="I1046" s="325" t="s">
        <v>2444</v>
      </c>
      <c r="J1046" s="326">
        <v>301</v>
      </c>
    </row>
    <row r="1047" spans="7:10" x14ac:dyDescent="0.25">
      <c r="G1047" s="325" t="s">
        <v>368</v>
      </c>
      <c r="H1047" s="325" t="s">
        <v>2445</v>
      </c>
      <c r="I1047" s="325" t="s">
        <v>2446</v>
      </c>
      <c r="J1047" s="326">
        <v>301</v>
      </c>
    </row>
    <row r="1048" spans="7:10" x14ac:dyDescent="0.25">
      <c r="G1048" s="325" t="s">
        <v>368</v>
      </c>
      <c r="H1048" s="325" t="s">
        <v>2447</v>
      </c>
      <c r="I1048" s="325" t="s">
        <v>2448</v>
      </c>
      <c r="J1048" s="326">
        <v>301</v>
      </c>
    </row>
    <row r="1049" spans="7:10" x14ac:dyDescent="0.25">
      <c r="G1049" s="325" t="s">
        <v>368</v>
      </c>
      <c r="H1049" s="325" t="s">
        <v>2449</v>
      </c>
      <c r="I1049" s="325" t="s">
        <v>2450</v>
      </c>
      <c r="J1049" s="326">
        <v>300</v>
      </c>
    </row>
    <row r="1050" spans="7:10" x14ac:dyDescent="0.25">
      <c r="G1050" s="325" t="s">
        <v>368</v>
      </c>
      <c r="H1050" s="325" t="s">
        <v>2451</v>
      </c>
      <c r="I1050" s="325" t="s">
        <v>2452</v>
      </c>
      <c r="J1050" s="326">
        <v>300</v>
      </c>
    </row>
    <row r="1051" spans="7:10" x14ac:dyDescent="0.25">
      <c r="G1051" s="325" t="s">
        <v>368</v>
      </c>
      <c r="H1051" s="325" t="s">
        <v>2453</v>
      </c>
      <c r="I1051" s="325" t="s">
        <v>2454</v>
      </c>
      <c r="J1051" s="326">
        <v>300</v>
      </c>
    </row>
    <row r="1052" spans="7:10" x14ac:dyDescent="0.25">
      <c r="G1052" s="325" t="s">
        <v>368</v>
      </c>
      <c r="H1052" s="325" t="s">
        <v>2455</v>
      </c>
      <c r="I1052" s="325" t="s">
        <v>2456</v>
      </c>
      <c r="J1052" s="326">
        <v>300</v>
      </c>
    </row>
    <row r="1053" spans="7:10" x14ac:dyDescent="0.25">
      <c r="G1053" s="325" t="s">
        <v>368</v>
      </c>
      <c r="H1053" s="325" t="s">
        <v>2457</v>
      </c>
      <c r="I1053" s="325" t="s">
        <v>2458</v>
      </c>
      <c r="J1053" s="326">
        <v>300</v>
      </c>
    </row>
    <row r="1054" spans="7:10" x14ac:dyDescent="0.25">
      <c r="G1054" s="325" t="s">
        <v>368</v>
      </c>
      <c r="H1054" s="325" t="s">
        <v>2459</v>
      </c>
      <c r="I1054" s="325" t="s">
        <v>2460</v>
      </c>
      <c r="J1054" s="326">
        <v>300</v>
      </c>
    </row>
    <row r="1055" spans="7:10" x14ac:dyDescent="0.25">
      <c r="G1055" s="325" t="s">
        <v>368</v>
      </c>
      <c r="H1055" s="325" t="s">
        <v>2461</v>
      </c>
      <c r="I1055" s="325" t="s">
        <v>2462</v>
      </c>
      <c r="J1055" s="326">
        <v>300</v>
      </c>
    </row>
    <row r="1056" spans="7:10" x14ac:dyDescent="0.25">
      <c r="G1056" s="325" t="s">
        <v>368</v>
      </c>
      <c r="H1056" s="325" t="s">
        <v>2463</v>
      </c>
      <c r="I1056" s="325" t="s">
        <v>2464</v>
      </c>
      <c r="J1056" s="326">
        <v>300</v>
      </c>
    </row>
    <row r="1057" spans="7:10" x14ac:dyDescent="0.25">
      <c r="G1057" s="325" t="s">
        <v>368</v>
      </c>
      <c r="H1057" s="325" t="s">
        <v>2465</v>
      </c>
      <c r="I1057" s="325" t="s">
        <v>2466</v>
      </c>
      <c r="J1057" s="326">
        <v>300</v>
      </c>
    </row>
    <row r="1058" spans="7:10" x14ac:dyDescent="0.25">
      <c r="G1058" s="325" t="s">
        <v>368</v>
      </c>
      <c r="H1058" s="325" t="s">
        <v>2467</v>
      </c>
      <c r="I1058" s="325" t="s">
        <v>2468</v>
      </c>
      <c r="J1058" s="326">
        <v>300</v>
      </c>
    </row>
    <row r="1059" spans="7:10" x14ac:dyDescent="0.25">
      <c r="G1059" s="325" t="s">
        <v>368</v>
      </c>
      <c r="H1059" s="325" t="s">
        <v>2469</v>
      </c>
      <c r="I1059" s="325" t="s">
        <v>2470</v>
      </c>
      <c r="J1059" s="326">
        <v>300</v>
      </c>
    </row>
    <row r="1060" spans="7:10" x14ac:dyDescent="0.25">
      <c r="G1060" s="325" t="s">
        <v>368</v>
      </c>
      <c r="H1060" s="325" t="s">
        <v>2471</v>
      </c>
      <c r="I1060" s="325" t="s">
        <v>2472</v>
      </c>
      <c r="J1060" s="326">
        <v>300</v>
      </c>
    </row>
    <row r="1061" spans="7:10" x14ac:dyDescent="0.25">
      <c r="G1061" s="325" t="s">
        <v>368</v>
      </c>
      <c r="H1061" s="325" t="s">
        <v>2473</v>
      </c>
      <c r="I1061" s="325" t="s">
        <v>2474</v>
      </c>
      <c r="J1061" s="326">
        <v>300</v>
      </c>
    </row>
    <row r="1062" spans="7:10" x14ac:dyDescent="0.25">
      <c r="G1062" s="325" t="s">
        <v>368</v>
      </c>
      <c r="H1062" s="325" t="s">
        <v>2475</v>
      </c>
      <c r="I1062" s="325" t="s">
        <v>2476</v>
      </c>
      <c r="J1062" s="326">
        <v>300</v>
      </c>
    </row>
    <row r="1063" spans="7:10" x14ac:dyDescent="0.25">
      <c r="G1063" s="325" t="s">
        <v>368</v>
      </c>
      <c r="H1063" s="325" t="s">
        <v>2477</v>
      </c>
      <c r="I1063" s="325" t="s">
        <v>2478</v>
      </c>
      <c r="J1063" s="326">
        <v>300</v>
      </c>
    </row>
    <row r="1064" spans="7:10" x14ac:dyDescent="0.25">
      <c r="G1064" s="325" t="s">
        <v>368</v>
      </c>
      <c r="H1064" s="325" t="s">
        <v>2479</v>
      </c>
      <c r="I1064" s="325" t="s">
        <v>2480</v>
      </c>
      <c r="J1064" s="326">
        <v>300</v>
      </c>
    </row>
    <row r="1065" spans="7:10" x14ac:dyDescent="0.25">
      <c r="G1065" s="325" t="s">
        <v>368</v>
      </c>
      <c r="H1065" s="325" t="s">
        <v>2481</v>
      </c>
      <c r="I1065" s="325" t="s">
        <v>2482</v>
      </c>
      <c r="J1065" s="326">
        <v>300</v>
      </c>
    </row>
    <row r="1066" spans="7:10" x14ac:dyDescent="0.25">
      <c r="G1066" s="325" t="s">
        <v>368</v>
      </c>
      <c r="H1066" s="325" t="s">
        <v>2483</v>
      </c>
      <c r="I1066" s="325" t="s">
        <v>2484</v>
      </c>
      <c r="J1066" s="326">
        <v>300</v>
      </c>
    </row>
    <row r="1067" spans="7:10" x14ac:dyDescent="0.25">
      <c r="G1067" s="325" t="s">
        <v>368</v>
      </c>
      <c r="H1067" s="325" t="s">
        <v>2485</v>
      </c>
      <c r="I1067" s="325" t="s">
        <v>2486</v>
      </c>
      <c r="J1067" s="326">
        <v>300</v>
      </c>
    </row>
    <row r="1068" spans="7:10" x14ac:dyDescent="0.25">
      <c r="G1068" s="325" t="s">
        <v>368</v>
      </c>
      <c r="H1068" s="325" t="s">
        <v>2487</v>
      </c>
      <c r="I1068" s="325" t="s">
        <v>2488</v>
      </c>
      <c r="J1068" s="326">
        <v>300</v>
      </c>
    </row>
    <row r="1069" spans="7:10" x14ac:dyDescent="0.25">
      <c r="G1069" s="325" t="s">
        <v>368</v>
      </c>
      <c r="H1069" s="325" t="s">
        <v>2489</v>
      </c>
      <c r="I1069" s="325" t="s">
        <v>2490</v>
      </c>
      <c r="J1069" s="326">
        <v>296</v>
      </c>
    </row>
    <row r="1070" spans="7:10" x14ac:dyDescent="0.25">
      <c r="G1070" s="325" t="s">
        <v>368</v>
      </c>
      <c r="H1070" s="325" t="s">
        <v>2491</v>
      </c>
      <c r="I1070" s="325" t="s">
        <v>2492</v>
      </c>
      <c r="J1070" s="326">
        <v>293</v>
      </c>
    </row>
    <row r="1071" spans="7:10" x14ac:dyDescent="0.25">
      <c r="G1071" s="325" t="s">
        <v>368</v>
      </c>
      <c r="H1071" s="325" t="s">
        <v>2493</v>
      </c>
      <c r="I1071" s="325" t="s">
        <v>2494</v>
      </c>
      <c r="J1071" s="326">
        <v>291</v>
      </c>
    </row>
    <row r="1072" spans="7:10" x14ac:dyDescent="0.25">
      <c r="G1072" s="325" t="s">
        <v>368</v>
      </c>
      <c r="H1072" s="325" t="s">
        <v>2495</v>
      </c>
      <c r="I1072" s="325" t="s">
        <v>2496</v>
      </c>
      <c r="J1072" s="326">
        <v>290</v>
      </c>
    </row>
    <row r="1073" spans="7:11" x14ac:dyDescent="0.25">
      <c r="G1073" s="325" t="s">
        <v>368</v>
      </c>
      <c r="H1073" s="325" t="s">
        <v>2497</v>
      </c>
      <c r="I1073" s="325" t="s">
        <v>2498</v>
      </c>
      <c r="J1073" s="326">
        <v>286</v>
      </c>
    </row>
    <row r="1074" spans="7:11" x14ac:dyDescent="0.25">
      <c r="G1074" s="325" t="s">
        <v>368</v>
      </c>
      <c r="H1074" s="325" t="s">
        <v>2499</v>
      </c>
      <c r="I1074" s="325" t="s">
        <v>2500</v>
      </c>
      <c r="J1074" s="326">
        <v>286</v>
      </c>
    </row>
    <row r="1075" spans="7:11" x14ac:dyDescent="0.25">
      <c r="G1075" s="325" t="s">
        <v>368</v>
      </c>
      <c r="H1075" s="325" t="s">
        <v>2501</v>
      </c>
      <c r="I1075" s="325" t="s">
        <v>2502</v>
      </c>
      <c r="J1075" s="326">
        <v>285</v>
      </c>
    </row>
    <row r="1076" spans="7:11" x14ac:dyDescent="0.25">
      <c r="G1076" s="325" t="s">
        <v>368</v>
      </c>
      <c r="H1076" s="325" t="s">
        <v>2503</v>
      </c>
      <c r="I1076" s="325" t="s">
        <v>2504</v>
      </c>
      <c r="J1076" s="326">
        <v>283</v>
      </c>
    </row>
    <row r="1077" spans="7:11" x14ac:dyDescent="0.25">
      <c r="G1077" s="325" t="s">
        <v>368</v>
      </c>
      <c r="H1077" s="325" t="s">
        <v>2505</v>
      </c>
      <c r="I1077" s="325" t="s">
        <v>2506</v>
      </c>
      <c r="J1077" s="326">
        <v>283</v>
      </c>
    </row>
    <row r="1078" spans="7:11" x14ac:dyDescent="0.25">
      <c r="G1078" s="325" t="s">
        <v>368</v>
      </c>
      <c r="H1078" s="325" t="s">
        <v>2507</v>
      </c>
      <c r="I1078" s="325" t="s">
        <v>2508</v>
      </c>
      <c r="J1078" s="326">
        <v>281</v>
      </c>
    </row>
    <row r="1079" spans="7:11" x14ac:dyDescent="0.25">
      <c r="G1079" s="325" t="s">
        <v>368</v>
      </c>
      <c r="H1079" s="328" t="s">
        <v>2509</v>
      </c>
      <c r="I1079" s="328" t="s">
        <v>2510</v>
      </c>
      <c r="J1079" s="329">
        <v>280</v>
      </c>
      <c r="K1079" s="329">
        <v>280</v>
      </c>
    </row>
    <row r="1080" spans="7:11" x14ac:dyDescent="0.25">
      <c r="G1080" s="325" t="s">
        <v>368</v>
      </c>
      <c r="H1080" s="325" t="s">
        <v>2511</v>
      </c>
      <c r="I1080" s="325" t="s">
        <v>2512</v>
      </c>
      <c r="J1080" s="326">
        <v>278</v>
      </c>
    </row>
    <row r="1081" spans="7:11" x14ac:dyDescent="0.25">
      <c r="G1081" s="325" t="s">
        <v>368</v>
      </c>
      <c r="H1081" s="325" t="s">
        <v>2513</v>
      </c>
      <c r="I1081" s="325" t="s">
        <v>2514</v>
      </c>
      <c r="J1081" s="326">
        <v>276</v>
      </c>
    </row>
    <row r="1082" spans="7:11" x14ac:dyDescent="0.25">
      <c r="G1082" s="325" t="s">
        <v>368</v>
      </c>
      <c r="H1082" s="325" t="s">
        <v>2515</v>
      </c>
      <c r="I1082" s="325" t="s">
        <v>2516</v>
      </c>
      <c r="J1082" s="326">
        <v>276</v>
      </c>
    </row>
    <row r="1083" spans="7:11" x14ac:dyDescent="0.25">
      <c r="G1083" s="325" t="s">
        <v>368</v>
      </c>
      <c r="H1083" s="325" t="s">
        <v>2517</v>
      </c>
      <c r="I1083" s="325" t="s">
        <v>2518</v>
      </c>
      <c r="J1083" s="326">
        <v>276</v>
      </c>
    </row>
    <row r="1084" spans="7:11" x14ac:dyDescent="0.25">
      <c r="G1084" s="325" t="s">
        <v>368</v>
      </c>
      <c r="H1084" s="325" t="s">
        <v>2519</v>
      </c>
      <c r="I1084" s="325" t="s">
        <v>2520</v>
      </c>
      <c r="J1084" s="326">
        <v>276</v>
      </c>
    </row>
    <row r="1085" spans="7:11" x14ac:dyDescent="0.25">
      <c r="G1085" s="325" t="s">
        <v>368</v>
      </c>
      <c r="H1085" s="325" t="s">
        <v>2521</v>
      </c>
      <c r="I1085" s="325" t="s">
        <v>2522</v>
      </c>
      <c r="J1085" s="326">
        <v>275</v>
      </c>
    </row>
    <row r="1086" spans="7:11" ht="30" x14ac:dyDescent="0.25">
      <c r="G1086" s="325" t="s">
        <v>368</v>
      </c>
      <c r="H1086" s="325" t="s">
        <v>2523</v>
      </c>
      <c r="I1086" s="325" t="s">
        <v>2524</v>
      </c>
      <c r="J1086" s="326">
        <v>275</v>
      </c>
    </row>
    <row r="1087" spans="7:11" x14ac:dyDescent="0.25">
      <c r="G1087" s="325" t="s">
        <v>368</v>
      </c>
      <c r="H1087" s="325" t="s">
        <v>2525</v>
      </c>
      <c r="I1087" s="325" t="s">
        <v>2526</v>
      </c>
      <c r="J1087" s="326">
        <v>275</v>
      </c>
    </row>
    <row r="1088" spans="7:11" x14ac:dyDescent="0.25">
      <c r="G1088" s="325" t="s">
        <v>368</v>
      </c>
      <c r="H1088" s="325" t="s">
        <v>2527</v>
      </c>
      <c r="I1088" s="325" t="s">
        <v>2528</v>
      </c>
      <c r="J1088" s="326">
        <v>274</v>
      </c>
    </row>
    <row r="1089" spans="7:10" x14ac:dyDescent="0.25">
      <c r="G1089" s="325" t="s">
        <v>368</v>
      </c>
      <c r="H1089" s="325" t="s">
        <v>2529</v>
      </c>
      <c r="I1089" s="325" t="s">
        <v>2530</v>
      </c>
      <c r="J1089" s="326">
        <v>273</v>
      </c>
    </row>
    <row r="1090" spans="7:10" ht="30" x14ac:dyDescent="0.25">
      <c r="G1090" s="325" t="s">
        <v>368</v>
      </c>
      <c r="H1090" s="325" t="s">
        <v>2531</v>
      </c>
      <c r="I1090" s="325" t="s">
        <v>2532</v>
      </c>
      <c r="J1090" s="326">
        <v>273</v>
      </c>
    </row>
    <row r="1091" spans="7:10" x14ac:dyDescent="0.25">
      <c r="G1091" s="325" t="s">
        <v>368</v>
      </c>
      <c r="H1091" s="325" t="s">
        <v>2533</v>
      </c>
      <c r="I1091" s="325" t="s">
        <v>2534</v>
      </c>
      <c r="J1091" s="326">
        <v>270</v>
      </c>
    </row>
    <row r="1092" spans="7:10" x14ac:dyDescent="0.25">
      <c r="G1092" s="325" t="s">
        <v>368</v>
      </c>
      <c r="H1092" s="325" t="s">
        <v>2535</v>
      </c>
      <c r="I1092" s="325" t="s">
        <v>2536</v>
      </c>
      <c r="J1092" s="326">
        <v>270</v>
      </c>
    </row>
    <row r="1093" spans="7:10" x14ac:dyDescent="0.25">
      <c r="G1093" s="325" t="s">
        <v>368</v>
      </c>
      <c r="H1093" s="325" t="s">
        <v>2537</v>
      </c>
      <c r="I1093" s="325" t="s">
        <v>2538</v>
      </c>
      <c r="J1093" s="326">
        <v>265</v>
      </c>
    </row>
    <row r="1094" spans="7:10" x14ac:dyDescent="0.25">
      <c r="G1094" s="325" t="s">
        <v>368</v>
      </c>
      <c r="H1094" s="325" t="s">
        <v>2539</v>
      </c>
      <c r="I1094" s="325" t="s">
        <v>2540</v>
      </c>
      <c r="J1094" s="326">
        <v>265</v>
      </c>
    </row>
    <row r="1095" spans="7:10" x14ac:dyDescent="0.25">
      <c r="G1095" s="325" t="s">
        <v>368</v>
      </c>
      <c r="H1095" s="325" t="s">
        <v>2541</v>
      </c>
      <c r="I1095" s="325" t="s">
        <v>2542</v>
      </c>
      <c r="J1095" s="326">
        <v>265</v>
      </c>
    </row>
    <row r="1096" spans="7:10" x14ac:dyDescent="0.25">
      <c r="G1096" s="325" t="s">
        <v>368</v>
      </c>
      <c r="H1096" s="325" t="s">
        <v>2543</v>
      </c>
      <c r="I1096" s="325" t="s">
        <v>2544</v>
      </c>
      <c r="J1096" s="326">
        <v>264</v>
      </c>
    </row>
    <row r="1097" spans="7:10" x14ac:dyDescent="0.25">
      <c r="G1097" s="325" t="s">
        <v>368</v>
      </c>
      <c r="H1097" s="325" t="s">
        <v>2545</v>
      </c>
      <c r="I1097" s="325" t="s">
        <v>2546</v>
      </c>
      <c r="J1097" s="326">
        <v>263</v>
      </c>
    </row>
    <row r="1098" spans="7:10" x14ac:dyDescent="0.25">
      <c r="G1098" s="325" t="s">
        <v>368</v>
      </c>
      <c r="H1098" s="325" t="s">
        <v>2547</v>
      </c>
      <c r="I1098" s="325" t="s">
        <v>2548</v>
      </c>
      <c r="J1098" s="326">
        <v>260</v>
      </c>
    </row>
    <row r="1099" spans="7:10" ht="30" x14ac:dyDescent="0.25">
      <c r="G1099" s="325" t="s">
        <v>368</v>
      </c>
      <c r="H1099" s="325" t="s">
        <v>2549</v>
      </c>
      <c r="I1099" s="325" t="s">
        <v>2550</v>
      </c>
      <c r="J1099" s="326">
        <v>258</v>
      </c>
    </row>
    <row r="1100" spans="7:10" x14ac:dyDescent="0.25">
      <c r="G1100" s="325" t="s">
        <v>368</v>
      </c>
      <c r="H1100" s="325" t="s">
        <v>2551</v>
      </c>
      <c r="I1100" s="325" t="s">
        <v>2552</v>
      </c>
      <c r="J1100" s="326">
        <v>258</v>
      </c>
    </row>
    <row r="1101" spans="7:10" x14ac:dyDescent="0.25">
      <c r="G1101" s="325" t="s">
        <v>368</v>
      </c>
      <c r="H1101" s="325" t="s">
        <v>2553</v>
      </c>
      <c r="I1101" s="325" t="s">
        <v>2554</v>
      </c>
      <c r="J1101" s="326">
        <v>256</v>
      </c>
    </row>
    <row r="1102" spans="7:10" x14ac:dyDescent="0.25">
      <c r="G1102" s="325" t="s">
        <v>368</v>
      </c>
      <c r="H1102" s="325" t="s">
        <v>2555</v>
      </c>
      <c r="I1102" s="325" t="s">
        <v>2556</v>
      </c>
      <c r="J1102" s="326">
        <v>255</v>
      </c>
    </row>
    <row r="1103" spans="7:10" x14ac:dyDescent="0.25">
      <c r="G1103" s="325" t="s">
        <v>368</v>
      </c>
      <c r="H1103" s="325" t="s">
        <v>2557</v>
      </c>
      <c r="I1103" s="325" t="s">
        <v>2558</v>
      </c>
      <c r="J1103" s="326">
        <v>250</v>
      </c>
    </row>
    <row r="1104" spans="7:10" x14ac:dyDescent="0.25">
      <c r="G1104" s="325" t="s">
        <v>368</v>
      </c>
      <c r="H1104" s="325" t="s">
        <v>2559</v>
      </c>
      <c r="I1104" s="325" t="s">
        <v>2560</v>
      </c>
      <c r="J1104" s="326">
        <v>250</v>
      </c>
    </row>
    <row r="1105" spans="7:10" ht="30" x14ac:dyDescent="0.25">
      <c r="G1105" s="325" t="s">
        <v>368</v>
      </c>
      <c r="H1105" s="325" t="s">
        <v>2561</v>
      </c>
      <c r="I1105" s="325" t="s">
        <v>2562</v>
      </c>
      <c r="J1105" s="326">
        <v>250</v>
      </c>
    </row>
    <row r="1106" spans="7:10" x14ac:dyDescent="0.25">
      <c r="G1106" s="325" t="s">
        <v>368</v>
      </c>
      <c r="H1106" s="325" t="s">
        <v>2563</v>
      </c>
      <c r="I1106" s="325" t="s">
        <v>2564</v>
      </c>
      <c r="J1106" s="326">
        <v>250</v>
      </c>
    </row>
    <row r="1107" spans="7:10" x14ac:dyDescent="0.25">
      <c r="G1107" s="325" t="s">
        <v>368</v>
      </c>
      <c r="H1107" s="325" t="s">
        <v>2565</v>
      </c>
      <c r="I1107" s="325" t="s">
        <v>2566</v>
      </c>
      <c r="J1107" s="326">
        <v>250</v>
      </c>
    </row>
    <row r="1108" spans="7:10" x14ac:dyDescent="0.25">
      <c r="G1108" s="325" t="s">
        <v>368</v>
      </c>
      <c r="H1108" s="325" t="s">
        <v>2567</v>
      </c>
      <c r="I1108" s="325" t="s">
        <v>2568</v>
      </c>
      <c r="J1108" s="326">
        <v>250</v>
      </c>
    </row>
    <row r="1109" spans="7:10" x14ac:dyDescent="0.25">
      <c r="G1109" s="325" t="s">
        <v>368</v>
      </c>
      <c r="H1109" s="325" t="s">
        <v>2569</v>
      </c>
      <c r="I1109" s="325" t="s">
        <v>2570</v>
      </c>
      <c r="J1109" s="326">
        <v>250</v>
      </c>
    </row>
    <row r="1110" spans="7:10" x14ac:dyDescent="0.25">
      <c r="G1110" s="325" t="s">
        <v>368</v>
      </c>
      <c r="H1110" s="325" t="s">
        <v>2571</v>
      </c>
      <c r="I1110" s="325" t="s">
        <v>2572</v>
      </c>
      <c r="J1110" s="326">
        <v>250</v>
      </c>
    </row>
    <row r="1111" spans="7:10" x14ac:dyDescent="0.25">
      <c r="G1111" s="325" t="s">
        <v>368</v>
      </c>
      <c r="H1111" s="325" t="s">
        <v>2573</v>
      </c>
      <c r="I1111" s="325" t="s">
        <v>2574</v>
      </c>
      <c r="J1111" s="326">
        <v>247</v>
      </c>
    </row>
    <row r="1112" spans="7:10" x14ac:dyDescent="0.25">
      <c r="G1112" s="325" t="s">
        <v>368</v>
      </c>
      <c r="H1112" s="325" t="s">
        <v>2575</v>
      </c>
      <c r="I1112" s="325" t="s">
        <v>2576</v>
      </c>
      <c r="J1112" s="326">
        <v>244</v>
      </c>
    </row>
    <row r="1113" spans="7:10" x14ac:dyDescent="0.25">
      <c r="G1113" s="325" t="s">
        <v>368</v>
      </c>
      <c r="H1113" s="325" t="s">
        <v>2577</v>
      </c>
      <c r="I1113" s="325" t="s">
        <v>2578</v>
      </c>
      <c r="J1113" s="326">
        <v>236</v>
      </c>
    </row>
    <row r="1114" spans="7:10" x14ac:dyDescent="0.25">
      <c r="G1114" s="325" t="s">
        <v>368</v>
      </c>
      <c r="H1114" s="325" t="s">
        <v>2579</v>
      </c>
      <c r="I1114" s="325" t="s">
        <v>2580</v>
      </c>
      <c r="J1114" s="326">
        <v>230</v>
      </c>
    </row>
    <row r="1115" spans="7:10" x14ac:dyDescent="0.25">
      <c r="G1115" s="325" t="s">
        <v>368</v>
      </c>
      <c r="H1115" s="325" t="s">
        <v>2581</v>
      </c>
      <c r="I1115" s="325" t="s">
        <v>2582</v>
      </c>
      <c r="J1115" s="326">
        <v>230</v>
      </c>
    </row>
    <row r="1116" spans="7:10" x14ac:dyDescent="0.25">
      <c r="G1116" s="325" t="s">
        <v>368</v>
      </c>
      <c r="H1116" s="325" t="s">
        <v>2583</v>
      </c>
      <c r="I1116" s="325" t="s">
        <v>2584</v>
      </c>
      <c r="J1116" s="326">
        <v>226</v>
      </c>
    </row>
    <row r="1117" spans="7:10" x14ac:dyDescent="0.25">
      <c r="G1117" s="325" t="s">
        <v>368</v>
      </c>
      <c r="H1117" s="325" t="s">
        <v>2585</v>
      </c>
      <c r="I1117" s="325" t="s">
        <v>2586</v>
      </c>
      <c r="J1117" s="326">
        <v>225</v>
      </c>
    </row>
    <row r="1118" spans="7:10" ht="30" x14ac:dyDescent="0.25">
      <c r="G1118" s="325" t="s">
        <v>368</v>
      </c>
      <c r="H1118" s="325" t="s">
        <v>2587</v>
      </c>
      <c r="I1118" s="325" t="s">
        <v>2588</v>
      </c>
      <c r="J1118" s="326">
        <v>223</v>
      </c>
    </row>
    <row r="1119" spans="7:10" x14ac:dyDescent="0.25">
      <c r="G1119" s="325" t="s">
        <v>368</v>
      </c>
      <c r="H1119" s="325" t="s">
        <v>2589</v>
      </c>
      <c r="I1119" s="325" t="s">
        <v>2590</v>
      </c>
      <c r="J1119" s="326">
        <v>223</v>
      </c>
    </row>
    <row r="1120" spans="7:10" x14ac:dyDescent="0.25">
      <c r="G1120" s="325" t="s">
        <v>368</v>
      </c>
      <c r="H1120" s="325" t="s">
        <v>2591</v>
      </c>
      <c r="I1120" s="325" t="s">
        <v>2592</v>
      </c>
      <c r="J1120" s="326">
        <v>223</v>
      </c>
    </row>
    <row r="1121" spans="7:11" ht="30" x14ac:dyDescent="0.25">
      <c r="G1121" s="325" t="s">
        <v>368</v>
      </c>
      <c r="H1121" s="325" t="s">
        <v>2593</v>
      </c>
      <c r="I1121" s="325" t="s">
        <v>2594</v>
      </c>
      <c r="J1121" s="326">
        <v>223</v>
      </c>
    </row>
    <row r="1122" spans="7:11" x14ac:dyDescent="0.25">
      <c r="G1122" s="325" t="s">
        <v>368</v>
      </c>
      <c r="H1122" s="325" t="s">
        <v>2595</v>
      </c>
      <c r="I1122" s="325" t="s">
        <v>2596</v>
      </c>
      <c r="J1122" s="326">
        <v>223</v>
      </c>
    </row>
    <row r="1123" spans="7:11" x14ac:dyDescent="0.25">
      <c r="G1123" s="325" t="s">
        <v>368</v>
      </c>
      <c r="H1123" s="325" t="s">
        <v>2597</v>
      </c>
      <c r="I1123" s="325" t="s">
        <v>2598</v>
      </c>
      <c r="J1123" s="326">
        <v>215</v>
      </c>
    </row>
    <row r="1124" spans="7:11" x14ac:dyDescent="0.25">
      <c r="G1124" s="325" t="s">
        <v>368</v>
      </c>
      <c r="H1124" s="325" t="s">
        <v>2599</v>
      </c>
      <c r="I1124" s="325" t="s">
        <v>2600</v>
      </c>
      <c r="J1124" s="326">
        <v>215</v>
      </c>
    </row>
    <row r="1125" spans="7:11" x14ac:dyDescent="0.25">
      <c r="G1125" s="325" t="s">
        <v>368</v>
      </c>
      <c r="H1125" s="325" t="s">
        <v>2601</v>
      </c>
      <c r="I1125" s="325" t="s">
        <v>2602</v>
      </c>
      <c r="J1125" s="326">
        <v>210</v>
      </c>
    </row>
    <row r="1126" spans="7:11" x14ac:dyDescent="0.25">
      <c r="G1126" s="325" t="s">
        <v>368</v>
      </c>
      <c r="H1126" s="325" t="s">
        <v>2603</v>
      </c>
      <c r="I1126" s="325" t="s">
        <v>2604</v>
      </c>
      <c r="J1126" s="326">
        <v>210</v>
      </c>
    </row>
    <row r="1127" spans="7:11" x14ac:dyDescent="0.25">
      <c r="G1127" s="325" t="s">
        <v>368</v>
      </c>
      <c r="H1127" s="325" t="s">
        <v>2605</v>
      </c>
      <c r="I1127" s="325" t="s">
        <v>2606</v>
      </c>
      <c r="J1127" s="326">
        <v>210</v>
      </c>
    </row>
    <row r="1128" spans="7:11" x14ac:dyDescent="0.25">
      <c r="G1128" s="325" t="s">
        <v>368</v>
      </c>
      <c r="H1128" s="328" t="s">
        <v>2607</v>
      </c>
      <c r="I1128" s="328" t="s">
        <v>2608</v>
      </c>
      <c r="J1128" s="329">
        <v>210</v>
      </c>
      <c r="K1128" s="329">
        <v>210</v>
      </c>
    </row>
    <row r="1129" spans="7:11" x14ac:dyDescent="0.25">
      <c r="G1129" s="325" t="s">
        <v>368</v>
      </c>
      <c r="H1129" s="325" t="s">
        <v>2609</v>
      </c>
      <c r="I1129" s="325" t="s">
        <v>2610</v>
      </c>
      <c r="J1129" s="326">
        <v>200</v>
      </c>
    </row>
    <row r="1130" spans="7:11" x14ac:dyDescent="0.25">
      <c r="G1130" s="325" t="s">
        <v>368</v>
      </c>
      <c r="H1130" s="325" t="s">
        <v>2611</v>
      </c>
      <c r="I1130" s="325" t="s">
        <v>2612</v>
      </c>
      <c r="J1130" s="326">
        <v>200</v>
      </c>
    </row>
    <row r="1131" spans="7:11" x14ac:dyDescent="0.25">
      <c r="G1131" s="325" t="s">
        <v>368</v>
      </c>
      <c r="H1131" s="325" t="s">
        <v>2613</v>
      </c>
      <c r="I1131" s="325" t="s">
        <v>2614</v>
      </c>
      <c r="J1131" s="326">
        <v>200</v>
      </c>
    </row>
    <row r="1132" spans="7:11" x14ac:dyDescent="0.25">
      <c r="G1132" s="325" t="s">
        <v>368</v>
      </c>
      <c r="H1132" s="325" t="s">
        <v>2615</v>
      </c>
      <c r="I1132" s="325" t="s">
        <v>2616</v>
      </c>
      <c r="J1132" s="326">
        <v>200</v>
      </c>
    </row>
    <row r="1133" spans="7:11" x14ac:dyDescent="0.25">
      <c r="G1133" s="325" t="s">
        <v>368</v>
      </c>
      <c r="H1133" s="325" t="s">
        <v>2617</v>
      </c>
      <c r="I1133" s="325" t="s">
        <v>2618</v>
      </c>
      <c r="J1133" s="326">
        <v>200</v>
      </c>
    </row>
    <row r="1134" spans="7:11" x14ac:dyDescent="0.25">
      <c r="G1134" s="325" t="s">
        <v>368</v>
      </c>
      <c r="H1134" s="325" t="s">
        <v>2619</v>
      </c>
      <c r="I1134" s="325" t="s">
        <v>2620</v>
      </c>
      <c r="J1134" s="326">
        <v>200</v>
      </c>
    </row>
    <row r="1135" spans="7:11" x14ac:dyDescent="0.25">
      <c r="G1135" s="325" t="s">
        <v>368</v>
      </c>
      <c r="H1135" s="325" t="s">
        <v>2621</v>
      </c>
      <c r="I1135" s="325" t="s">
        <v>2622</v>
      </c>
      <c r="J1135" s="326">
        <v>200</v>
      </c>
    </row>
    <row r="1136" spans="7:11" x14ac:dyDescent="0.25">
      <c r="G1136" s="325" t="s">
        <v>368</v>
      </c>
      <c r="H1136" s="325" t="s">
        <v>2623</v>
      </c>
      <c r="I1136" s="325" t="s">
        <v>2624</v>
      </c>
      <c r="J1136" s="326">
        <v>200</v>
      </c>
    </row>
    <row r="1137" spans="7:10" x14ac:dyDescent="0.25">
      <c r="G1137" s="325" t="s">
        <v>368</v>
      </c>
      <c r="H1137" s="325" t="s">
        <v>2625</v>
      </c>
      <c r="I1137" s="325" t="s">
        <v>2626</v>
      </c>
      <c r="J1137" s="326">
        <v>200</v>
      </c>
    </row>
    <row r="1138" spans="7:10" x14ac:dyDescent="0.25">
      <c r="G1138" s="325" t="s">
        <v>368</v>
      </c>
      <c r="H1138" s="325" t="s">
        <v>2627</v>
      </c>
      <c r="I1138" s="325" t="s">
        <v>2628</v>
      </c>
      <c r="J1138" s="326">
        <v>200</v>
      </c>
    </row>
    <row r="1139" spans="7:10" x14ac:dyDescent="0.25">
      <c r="G1139" s="325" t="s">
        <v>368</v>
      </c>
      <c r="H1139" s="325" t="s">
        <v>2629</v>
      </c>
      <c r="I1139" s="325" t="s">
        <v>2630</v>
      </c>
      <c r="J1139" s="326">
        <v>200</v>
      </c>
    </row>
    <row r="1140" spans="7:10" x14ac:dyDescent="0.25">
      <c r="G1140" s="325" t="s">
        <v>368</v>
      </c>
      <c r="H1140" s="325" t="s">
        <v>2631</v>
      </c>
      <c r="I1140" s="325" t="s">
        <v>2632</v>
      </c>
      <c r="J1140" s="326">
        <v>200</v>
      </c>
    </row>
    <row r="1141" spans="7:10" x14ac:dyDescent="0.25">
      <c r="G1141" s="325" t="s">
        <v>368</v>
      </c>
      <c r="H1141" s="325" t="s">
        <v>2633</v>
      </c>
      <c r="I1141" s="325" t="s">
        <v>2634</v>
      </c>
      <c r="J1141" s="326">
        <v>200</v>
      </c>
    </row>
    <row r="1142" spans="7:10" ht="30" x14ac:dyDescent="0.25">
      <c r="G1142" s="325" t="s">
        <v>368</v>
      </c>
      <c r="H1142" s="325" t="s">
        <v>2635</v>
      </c>
      <c r="I1142" s="325" t="s">
        <v>2636</v>
      </c>
      <c r="J1142" s="326">
        <v>200</v>
      </c>
    </row>
    <row r="1143" spans="7:10" x14ac:dyDescent="0.25">
      <c r="G1143" s="325" t="s">
        <v>368</v>
      </c>
      <c r="H1143" s="325" t="s">
        <v>2637</v>
      </c>
      <c r="I1143" s="325" t="s">
        <v>2638</v>
      </c>
      <c r="J1143" s="326">
        <v>200</v>
      </c>
    </row>
    <row r="1144" spans="7:10" x14ac:dyDescent="0.25">
      <c r="G1144" s="325" t="s">
        <v>368</v>
      </c>
      <c r="H1144" s="325" t="s">
        <v>2639</v>
      </c>
      <c r="I1144" s="325" t="s">
        <v>2640</v>
      </c>
      <c r="J1144" s="326">
        <v>200</v>
      </c>
    </row>
    <row r="1145" spans="7:10" x14ac:dyDescent="0.25">
      <c r="G1145" s="325" t="s">
        <v>368</v>
      </c>
      <c r="H1145" s="325" t="s">
        <v>2641</v>
      </c>
      <c r="I1145" s="325" t="s">
        <v>2642</v>
      </c>
      <c r="J1145" s="326">
        <v>200</v>
      </c>
    </row>
    <row r="1146" spans="7:10" x14ac:dyDescent="0.25">
      <c r="G1146" s="325" t="s">
        <v>368</v>
      </c>
      <c r="H1146" s="325" t="s">
        <v>2643</v>
      </c>
      <c r="I1146" s="325" t="s">
        <v>2644</v>
      </c>
      <c r="J1146" s="326">
        <v>200</v>
      </c>
    </row>
    <row r="1147" spans="7:10" x14ac:dyDescent="0.25">
      <c r="G1147" s="325" t="s">
        <v>368</v>
      </c>
      <c r="H1147" s="325" t="s">
        <v>2645</v>
      </c>
      <c r="I1147" s="325" t="s">
        <v>2646</v>
      </c>
      <c r="J1147" s="326">
        <v>200</v>
      </c>
    </row>
    <row r="1148" spans="7:10" x14ac:dyDescent="0.25">
      <c r="G1148" s="325" t="s">
        <v>368</v>
      </c>
      <c r="H1148" s="325" t="s">
        <v>2647</v>
      </c>
      <c r="I1148" s="325" t="s">
        <v>2648</v>
      </c>
      <c r="J1148" s="326">
        <v>200</v>
      </c>
    </row>
    <row r="1149" spans="7:10" ht="30" x14ac:dyDescent="0.25">
      <c r="G1149" s="325" t="s">
        <v>368</v>
      </c>
      <c r="H1149" s="325" t="s">
        <v>2649</v>
      </c>
      <c r="I1149" s="325" t="s">
        <v>2650</v>
      </c>
      <c r="J1149" s="326">
        <v>200</v>
      </c>
    </row>
    <row r="1150" spans="7:10" x14ac:dyDescent="0.25">
      <c r="G1150" s="325" t="s">
        <v>368</v>
      </c>
      <c r="H1150" s="325" t="s">
        <v>2651</v>
      </c>
      <c r="I1150" s="325" t="s">
        <v>2652</v>
      </c>
      <c r="J1150" s="326">
        <v>200</v>
      </c>
    </row>
    <row r="1151" spans="7:10" x14ac:dyDescent="0.25">
      <c r="G1151" s="325" t="s">
        <v>368</v>
      </c>
      <c r="H1151" s="325" t="s">
        <v>2653</v>
      </c>
      <c r="I1151" s="325" t="s">
        <v>2654</v>
      </c>
      <c r="J1151" s="326">
        <v>200</v>
      </c>
    </row>
    <row r="1152" spans="7:10" x14ac:dyDescent="0.25">
      <c r="G1152" s="325" t="s">
        <v>368</v>
      </c>
      <c r="H1152" s="325" t="s">
        <v>2655</v>
      </c>
      <c r="I1152" s="325" t="s">
        <v>2656</v>
      </c>
      <c r="J1152" s="326">
        <v>200</v>
      </c>
    </row>
    <row r="1153" spans="7:10" x14ac:dyDescent="0.25">
      <c r="G1153" s="325" t="s">
        <v>368</v>
      </c>
      <c r="H1153" s="325" t="s">
        <v>2657</v>
      </c>
      <c r="I1153" s="325" t="s">
        <v>2658</v>
      </c>
      <c r="J1153" s="326">
        <v>200</v>
      </c>
    </row>
    <row r="1154" spans="7:10" ht="30" x14ac:dyDescent="0.25">
      <c r="G1154" s="325" t="s">
        <v>368</v>
      </c>
      <c r="H1154" s="325" t="s">
        <v>2659</v>
      </c>
      <c r="I1154" s="325" t="s">
        <v>2660</v>
      </c>
      <c r="J1154" s="326">
        <v>200</v>
      </c>
    </row>
    <row r="1155" spans="7:10" x14ac:dyDescent="0.25">
      <c r="G1155" s="325" t="s">
        <v>368</v>
      </c>
      <c r="H1155" s="325" t="s">
        <v>2661</v>
      </c>
      <c r="I1155" s="325" t="s">
        <v>2662</v>
      </c>
      <c r="J1155" s="326">
        <v>200</v>
      </c>
    </row>
    <row r="1156" spans="7:10" x14ac:dyDescent="0.25">
      <c r="G1156" s="325" t="s">
        <v>368</v>
      </c>
      <c r="H1156" s="325" t="s">
        <v>2663</v>
      </c>
      <c r="I1156" s="325" t="s">
        <v>2664</v>
      </c>
      <c r="J1156" s="326">
        <v>200</v>
      </c>
    </row>
    <row r="1157" spans="7:10" ht="30" x14ac:dyDescent="0.25">
      <c r="G1157" s="325" t="s">
        <v>368</v>
      </c>
      <c r="H1157" s="325" t="s">
        <v>2665</v>
      </c>
      <c r="I1157" s="325" t="s">
        <v>2666</v>
      </c>
      <c r="J1157" s="326">
        <v>200</v>
      </c>
    </row>
    <row r="1158" spans="7:10" x14ac:dyDescent="0.25">
      <c r="G1158" s="325" t="s">
        <v>368</v>
      </c>
      <c r="H1158" s="325" t="s">
        <v>2667</v>
      </c>
      <c r="I1158" s="325" t="s">
        <v>2668</v>
      </c>
      <c r="J1158" s="326">
        <v>200</v>
      </c>
    </row>
    <row r="1159" spans="7:10" ht="30" x14ac:dyDescent="0.25">
      <c r="G1159" s="325" t="s">
        <v>368</v>
      </c>
      <c r="H1159" s="325" t="s">
        <v>2669</v>
      </c>
      <c r="I1159" s="325" t="s">
        <v>2670</v>
      </c>
      <c r="J1159" s="326">
        <v>200</v>
      </c>
    </row>
    <row r="1160" spans="7:10" x14ac:dyDescent="0.25">
      <c r="G1160" s="325" t="s">
        <v>368</v>
      </c>
      <c r="H1160" s="325" t="s">
        <v>2671</v>
      </c>
      <c r="I1160" s="325" t="s">
        <v>2672</v>
      </c>
      <c r="J1160" s="326">
        <v>200</v>
      </c>
    </row>
    <row r="1161" spans="7:10" x14ac:dyDescent="0.25">
      <c r="G1161" s="325" t="s">
        <v>368</v>
      </c>
      <c r="H1161" s="325" t="s">
        <v>2673</v>
      </c>
      <c r="I1161" s="325" t="s">
        <v>2674</v>
      </c>
      <c r="J1161" s="326">
        <v>200</v>
      </c>
    </row>
    <row r="1162" spans="7:10" x14ac:dyDescent="0.25">
      <c r="G1162" s="325" t="s">
        <v>368</v>
      </c>
      <c r="H1162" s="325" t="s">
        <v>2675</v>
      </c>
      <c r="I1162" s="325" t="s">
        <v>2676</v>
      </c>
      <c r="J1162" s="326">
        <v>200</v>
      </c>
    </row>
    <row r="1163" spans="7:10" ht="30" x14ac:dyDescent="0.25">
      <c r="G1163" s="325" t="s">
        <v>368</v>
      </c>
      <c r="H1163" s="325" t="s">
        <v>2677</v>
      </c>
      <c r="I1163" s="325" t="s">
        <v>2678</v>
      </c>
      <c r="J1163" s="326">
        <v>200</v>
      </c>
    </row>
    <row r="1164" spans="7:10" x14ac:dyDescent="0.25">
      <c r="G1164" s="325" t="s">
        <v>368</v>
      </c>
      <c r="H1164" s="325" t="s">
        <v>2679</v>
      </c>
      <c r="I1164" s="325" t="s">
        <v>2680</v>
      </c>
      <c r="J1164" s="326">
        <v>200</v>
      </c>
    </row>
    <row r="1165" spans="7:10" x14ac:dyDescent="0.25">
      <c r="G1165" s="325" t="s">
        <v>368</v>
      </c>
      <c r="H1165" s="325" t="s">
        <v>2681</v>
      </c>
      <c r="I1165" s="325" t="s">
        <v>2682</v>
      </c>
      <c r="J1165" s="326">
        <v>200</v>
      </c>
    </row>
    <row r="1166" spans="7:10" x14ac:dyDescent="0.25">
      <c r="G1166" s="325" t="s">
        <v>368</v>
      </c>
      <c r="H1166" s="325" t="s">
        <v>2683</v>
      </c>
      <c r="I1166" s="325" t="s">
        <v>2684</v>
      </c>
      <c r="J1166" s="326">
        <v>200</v>
      </c>
    </row>
    <row r="1167" spans="7:10" x14ac:dyDescent="0.25">
      <c r="G1167" s="325" t="s">
        <v>368</v>
      </c>
      <c r="H1167" s="325" t="s">
        <v>2685</v>
      </c>
      <c r="I1167" s="325" t="s">
        <v>2686</v>
      </c>
      <c r="J1167" s="326">
        <v>200</v>
      </c>
    </row>
    <row r="1168" spans="7:10" x14ac:dyDescent="0.25">
      <c r="G1168" s="325" t="s">
        <v>368</v>
      </c>
      <c r="H1168" s="325" t="s">
        <v>2687</v>
      </c>
      <c r="I1168" s="325" t="s">
        <v>2688</v>
      </c>
      <c r="J1168" s="326">
        <v>200</v>
      </c>
    </row>
    <row r="1169" spans="7:10" x14ac:dyDescent="0.25">
      <c r="G1169" s="325" t="s">
        <v>368</v>
      </c>
      <c r="H1169" s="325" t="s">
        <v>2689</v>
      </c>
      <c r="I1169" s="325" t="s">
        <v>2690</v>
      </c>
      <c r="J1169" s="326">
        <v>200</v>
      </c>
    </row>
    <row r="1170" spans="7:10" x14ac:dyDescent="0.25">
      <c r="G1170" s="325" t="s">
        <v>368</v>
      </c>
      <c r="H1170" s="325" t="s">
        <v>2691</v>
      </c>
      <c r="I1170" s="325" t="s">
        <v>2692</v>
      </c>
      <c r="J1170" s="326">
        <v>200</v>
      </c>
    </row>
    <row r="1171" spans="7:10" x14ac:dyDescent="0.25">
      <c r="G1171" s="325" t="s">
        <v>368</v>
      </c>
      <c r="H1171" s="325" t="s">
        <v>2693</v>
      </c>
      <c r="I1171" s="325" t="s">
        <v>2694</v>
      </c>
      <c r="J1171" s="326">
        <v>200</v>
      </c>
    </row>
    <row r="1172" spans="7:10" x14ac:dyDescent="0.25">
      <c r="G1172" s="325" t="s">
        <v>368</v>
      </c>
      <c r="H1172" s="325" t="s">
        <v>2695</v>
      </c>
      <c r="I1172" s="325" t="s">
        <v>2696</v>
      </c>
      <c r="J1172" s="326">
        <v>200</v>
      </c>
    </row>
    <row r="1173" spans="7:10" x14ac:dyDescent="0.25">
      <c r="G1173" s="325" t="s">
        <v>368</v>
      </c>
      <c r="H1173" s="325" t="s">
        <v>2697</v>
      </c>
      <c r="I1173" s="325" t="s">
        <v>2698</v>
      </c>
      <c r="J1173" s="326">
        <v>200</v>
      </c>
    </row>
    <row r="1174" spans="7:10" ht="30" x14ac:dyDescent="0.25">
      <c r="G1174" s="325" t="s">
        <v>368</v>
      </c>
      <c r="H1174" s="325" t="s">
        <v>2699</v>
      </c>
      <c r="I1174" s="325" t="s">
        <v>2700</v>
      </c>
      <c r="J1174" s="326">
        <v>198</v>
      </c>
    </row>
    <row r="1175" spans="7:10" x14ac:dyDescent="0.25">
      <c r="G1175" s="325" t="s">
        <v>368</v>
      </c>
      <c r="H1175" s="325" t="s">
        <v>2701</v>
      </c>
      <c r="I1175" s="325" t="s">
        <v>2702</v>
      </c>
      <c r="J1175" s="326">
        <v>198</v>
      </c>
    </row>
    <row r="1176" spans="7:10" ht="30" x14ac:dyDescent="0.25">
      <c r="G1176" s="325" t="s">
        <v>368</v>
      </c>
      <c r="H1176" s="325" t="s">
        <v>2703</v>
      </c>
      <c r="I1176" s="325" t="s">
        <v>2704</v>
      </c>
      <c r="J1176" s="326">
        <v>191</v>
      </c>
    </row>
    <row r="1177" spans="7:10" x14ac:dyDescent="0.25">
      <c r="G1177" s="325" t="s">
        <v>368</v>
      </c>
      <c r="H1177" s="325" t="s">
        <v>2705</v>
      </c>
      <c r="I1177" s="325" t="s">
        <v>2706</v>
      </c>
      <c r="J1177" s="326">
        <v>188</v>
      </c>
    </row>
    <row r="1178" spans="7:10" x14ac:dyDescent="0.25">
      <c r="G1178" s="325" t="s">
        <v>368</v>
      </c>
      <c r="H1178" s="325" t="s">
        <v>2707</v>
      </c>
      <c r="I1178" s="325" t="s">
        <v>2708</v>
      </c>
      <c r="J1178" s="326">
        <v>188</v>
      </c>
    </row>
    <row r="1179" spans="7:10" x14ac:dyDescent="0.25">
      <c r="G1179" s="325" t="s">
        <v>368</v>
      </c>
      <c r="H1179" s="325" t="s">
        <v>2709</v>
      </c>
      <c r="I1179" s="325" t="s">
        <v>2710</v>
      </c>
      <c r="J1179" s="326">
        <v>188</v>
      </c>
    </row>
    <row r="1180" spans="7:10" x14ac:dyDescent="0.25">
      <c r="G1180" s="325" t="s">
        <v>368</v>
      </c>
      <c r="H1180" s="325" t="s">
        <v>2711</v>
      </c>
      <c r="I1180" s="325" t="s">
        <v>2712</v>
      </c>
      <c r="J1180" s="326">
        <v>186</v>
      </c>
    </row>
    <row r="1181" spans="7:10" x14ac:dyDescent="0.25">
      <c r="G1181" s="325" t="s">
        <v>368</v>
      </c>
      <c r="H1181" s="325" t="s">
        <v>2713</v>
      </c>
      <c r="I1181" s="325" t="s">
        <v>2714</v>
      </c>
      <c r="J1181" s="326">
        <v>186</v>
      </c>
    </row>
    <row r="1182" spans="7:10" x14ac:dyDescent="0.25">
      <c r="G1182" s="325" t="s">
        <v>368</v>
      </c>
      <c r="H1182" s="325" t="s">
        <v>2715</v>
      </c>
      <c r="I1182" s="325" t="s">
        <v>2716</v>
      </c>
      <c r="J1182" s="326">
        <v>186</v>
      </c>
    </row>
    <row r="1183" spans="7:10" x14ac:dyDescent="0.25">
      <c r="G1183" s="325" t="s">
        <v>368</v>
      </c>
      <c r="H1183" s="325" t="s">
        <v>2717</v>
      </c>
      <c r="I1183" s="325" t="s">
        <v>2718</v>
      </c>
      <c r="J1183" s="326">
        <v>180</v>
      </c>
    </row>
    <row r="1184" spans="7:10" x14ac:dyDescent="0.25">
      <c r="G1184" s="325" t="s">
        <v>368</v>
      </c>
      <c r="H1184" s="325" t="s">
        <v>2719</v>
      </c>
      <c r="I1184" s="325" t="s">
        <v>2720</v>
      </c>
      <c r="J1184" s="326">
        <v>180</v>
      </c>
    </row>
    <row r="1185" spans="7:10" x14ac:dyDescent="0.25">
      <c r="G1185" s="325" t="s">
        <v>368</v>
      </c>
      <c r="H1185" s="325" t="s">
        <v>2721</v>
      </c>
      <c r="I1185" s="325" t="s">
        <v>2722</v>
      </c>
      <c r="J1185" s="326">
        <v>180</v>
      </c>
    </row>
    <row r="1186" spans="7:10" x14ac:dyDescent="0.25">
      <c r="G1186" s="325" t="s">
        <v>368</v>
      </c>
      <c r="H1186" s="325" t="s">
        <v>2723</v>
      </c>
      <c r="I1186" s="325" t="s">
        <v>2724</v>
      </c>
      <c r="J1186" s="326">
        <v>179</v>
      </c>
    </row>
    <row r="1187" spans="7:10" x14ac:dyDescent="0.25">
      <c r="G1187" s="325" t="s">
        <v>368</v>
      </c>
      <c r="H1187" s="325" t="s">
        <v>2725</v>
      </c>
      <c r="I1187" s="325" t="s">
        <v>2726</v>
      </c>
      <c r="J1187" s="326">
        <v>178</v>
      </c>
    </row>
    <row r="1188" spans="7:10" x14ac:dyDescent="0.25">
      <c r="G1188" s="325" t="s">
        <v>368</v>
      </c>
      <c r="H1188" s="325" t="s">
        <v>2727</v>
      </c>
      <c r="I1188" s="325" t="s">
        <v>2728</v>
      </c>
      <c r="J1188" s="326">
        <v>177</v>
      </c>
    </row>
    <row r="1189" spans="7:10" ht="30" x14ac:dyDescent="0.25">
      <c r="G1189" s="325" t="s">
        <v>368</v>
      </c>
      <c r="H1189" s="325" t="s">
        <v>2729</v>
      </c>
      <c r="I1189" s="325" t="s">
        <v>2730</v>
      </c>
      <c r="J1189" s="326">
        <v>175</v>
      </c>
    </row>
    <row r="1190" spans="7:10" x14ac:dyDescent="0.25">
      <c r="G1190" s="325" t="s">
        <v>368</v>
      </c>
      <c r="H1190" s="325" t="s">
        <v>2731</v>
      </c>
      <c r="I1190" s="325" t="s">
        <v>2732</v>
      </c>
      <c r="J1190" s="326">
        <v>173</v>
      </c>
    </row>
    <row r="1191" spans="7:10" x14ac:dyDescent="0.25">
      <c r="G1191" s="325" t="s">
        <v>368</v>
      </c>
      <c r="H1191" s="325" t="s">
        <v>2733</v>
      </c>
      <c r="I1191" s="325" t="s">
        <v>2734</v>
      </c>
      <c r="J1191" s="326">
        <v>173</v>
      </c>
    </row>
    <row r="1192" spans="7:10" x14ac:dyDescent="0.25">
      <c r="G1192" s="325" t="s">
        <v>368</v>
      </c>
      <c r="H1192" s="325" t="s">
        <v>2735</v>
      </c>
      <c r="I1192" s="325" t="s">
        <v>2736</v>
      </c>
      <c r="J1192" s="326">
        <v>170</v>
      </c>
    </row>
    <row r="1193" spans="7:10" x14ac:dyDescent="0.25">
      <c r="G1193" s="325" t="s">
        <v>368</v>
      </c>
      <c r="H1193" s="325" t="s">
        <v>2737</v>
      </c>
      <c r="I1193" s="325" t="s">
        <v>2738</v>
      </c>
      <c r="J1193" s="326">
        <v>170</v>
      </c>
    </row>
    <row r="1194" spans="7:10" x14ac:dyDescent="0.25">
      <c r="G1194" s="325" t="s">
        <v>368</v>
      </c>
      <c r="H1194" s="325" t="s">
        <v>2739</v>
      </c>
      <c r="I1194" s="325" t="s">
        <v>2740</v>
      </c>
      <c r="J1194" s="326">
        <v>158</v>
      </c>
    </row>
    <row r="1195" spans="7:10" x14ac:dyDescent="0.25">
      <c r="G1195" s="325" t="s">
        <v>368</v>
      </c>
      <c r="H1195" s="325" t="s">
        <v>2741</v>
      </c>
      <c r="I1195" s="325" t="s">
        <v>2742</v>
      </c>
      <c r="J1195" s="326">
        <v>154</v>
      </c>
    </row>
    <row r="1196" spans="7:10" x14ac:dyDescent="0.25">
      <c r="G1196" s="325" t="s">
        <v>368</v>
      </c>
      <c r="H1196" s="325" t="s">
        <v>2743</v>
      </c>
      <c r="I1196" s="325" t="s">
        <v>2744</v>
      </c>
      <c r="J1196" s="326">
        <v>150</v>
      </c>
    </row>
    <row r="1197" spans="7:10" x14ac:dyDescent="0.25">
      <c r="G1197" s="325" t="s">
        <v>368</v>
      </c>
      <c r="H1197" s="325" t="s">
        <v>2745</v>
      </c>
      <c r="I1197" s="325" t="s">
        <v>2746</v>
      </c>
      <c r="J1197" s="326">
        <v>150</v>
      </c>
    </row>
    <row r="1198" spans="7:10" x14ac:dyDescent="0.25">
      <c r="G1198" s="325" t="s">
        <v>368</v>
      </c>
      <c r="H1198" s="325" t="s">
        <v>2747</v>
      </c>
      <c r="I1198" s="325" t="s">
        <v>2748</v>
      </c>
      <c r="J1198" s="326">
        <v>150</v>
      </c>
    </row>
    <row r="1199" spans="7:10" x14ac:dyDescent="0.25">
      <c r="G1199" s="325" t="s">
        <v>368</v>
      </c>
      <c r="H1199" s="325" t="s">
        <v>2749</v>
      </c>
      <c r="I1199" s="325" t="s">
        <v>2750</v>
      </c>
      <c r="J1199" s="326">
        <v>150</v>
      </c>
    </row>
    <row r="1200" spans="7:10" x14ac:dyDescent="0.25">
      <c r="G1200" s="325" t="s">
        <v>368</v>
      </c>
      <c r="H1200" s="325" t="s">
        <v>2751</v>
      </c>
      <c r="I1200" s="325" t="s">
        <v>2752</v>
      </c>
      <c r="J1200" s="326">
        <v>150</v>
      </c>
    </row>
    <row r="1201" spans="7:11" x14ac:dyDescent="0.25">
      <c r="G1201" s="325" t="s">
        <v>368</v>
      </c>
      <c r="H1201" s="325" t="s">
        <v>2753</v>
      </c>
      <c r="I1201" s="325" t="s">
        <v>2754</v>
      </c>
      <c r="J1201" s="326">
        <v>150</v>
      </c>
    </row>
    <row r="1202" spans="7:11" x14ac:dyDescent="0.25">
      <c r="G1202" s="325" t="s">
        <v>368</v>
      </c>
      <c r="H1202" s="325" t="s">
        <v>2755</v>
      </c>
      <c r="I1202" s="325" t="s">
        <v>2756</v>
      </c>
      <c r="J1202" s="326">
        <v>150</v>
      </c>
    </row>
    <row r="1203" spans="7:11" x14ac:dyDescent="0.25">
      <c r="G1203" s="325" t="s">
        <v>368</v>
      </c>
      <c r="H1203" s="325" t="s">
        <v>2757</v>
      </c>
      <c r="I1203" s="325" t="s">
        <v>2758</v>
      </c>
      <c r="J1203" s="326">
        <v>150</v>
      </c>
    </row>
    <row r="1204" spans="7:11" x14ac:dyDescent="0.25">
      <c r="G1204" s="325" t="s">
        <v>368</v>
      </c>
      <c r="H1204" s="325" t="s">
        <v>2759</v>
      </c>
      <c r="I1204" s="325" t="s">
        <v>2760</v>
      </c>
      <c r="J1204" s="326">
        <v>150</v>
      </c>
    </row>
    <row r="1205" spans="7:11" x14ac:dyDescent="0.25">
      <c r="G1205" s="325" t="s">
        <v>368</v>
      </c>
      <c r="H1205" s="325" t="s">
        <v>2761</v>
      </c>
      <c r="I1205" s="325" t="s">
        <v>2762</v>
      </c>
      <c r="J1205" s="326">
        <v>150</v>
      </c>
    </row>
    <row r="1206" spans="7:11" ht="30" x14ac:dyDescent="0.25">
      <c r="G1206" s="325" t="s">
        <v>368</v>
      </c>
      <c r="H1206" s="325" t="s">
        <v>2763</v>
      </c>
      <c r="I1206" s="325" t="s">
        <v>2764</v>
      </c>
      <c r="J1206" s="326">
        <v>150</v>
      </c>
    </row>
    <row r="1207" spans="7:11" x14ac:dyDescent="0.25">
      <c r="G1207" s="325" t="s">
        <v>368</v>
      </c>
      <c r="H1207" s="325" t="s">
        <v>2765</v>
      </c>
      <c r="I1207" s="325" t="s">
        <v>2766</v>
      </c>
      <c r="J1207" s="326">
        <v>150</v>
      </c>
    </row>
    <row r="1208" spans="7:11" ht="30" x14ac:dyDescent="0.25">
      <c r="G1208" s="325" t="s">
        <v>368</v>
      </c>
      <c r="H1208" s="325" t="s">
        <v>2767</v>
      </c>
      <c r="I1208" s="325" t="s">
        <v>2768</v>
      </c>
      <c r="J1208" s="326">
        <v>150</v>
      </c>
    </row>
    <row r="1209" spans="7:11" x14ac:dyDescent="0.25">
      <c r="G1209" s="325" t="s">
        <v>368</v>
      </c>
      <c r="H1209" s="325" t="s">
        <v>2769</v>
      </c>
      <c r="I1209" s="325" t="s">
        <v>2770</v>
      </c>
      <c r="J1209" s="326">
        <v>150</v>
      </c>
    </row>
    <row r="1210" spans="7:11" x14ac:dyDescent="0.25">
      <c r="G1210" s="325" t="s">
        <v>368</v>
      </c>
      <c r="H1210" s="325" t="s">
        <v>2771</v>
      </c>
      <c r="I1210" s="325" t="s">
        <v>2772</v>
      </c>
      <c r="J1210" s="326">
        <v>150</v>
      </c>
    </row>
    <row r="1211" spans="7:11" x14ac:dyDescent="0.25">
      <c r="G1211" s="325" t="s">
        <v>368</v>
      </c>
      <c r="H1211" s="325" t="s">
        <v>2773</v>
      </c>
      <c r="I1211" s="325" t="s">
        <v>2774</v>
      </c>
      <c r="J1211" s="326">
        <v>150</v>
      </c>
    </row>
    <row r="1212" spans="7:11" ht="30" x14ac:dyDescent="0.25">
      <c r="G1212" s="325" t="s">
        <v>368</v>
      </c>
      <c r="H1212" s="325" t="s">
        <v>2775</v>
      </c>
      <c r="I1212" s="325" t="s">
        <v>2776</v>
      </c>
      <c r="J1212" s="326">
        <v>148</v>
      </c>
    </row>
    <row r="1213" spans="7:11" x14ac:dyDescent="0.25">
      <c r="G1213" s="325" t="s">
        <v>368</v>
      </c>
      <c r="H1213" s="325" t="s">
        <v>2777</v>
      </c>
      <c r="I1213" s="325" t="s">
        <v>2778</v>
      </c>
      <c r="J1213" s="326">
        <v>145</v>
      </c>
    </row>
    <row r="1214" spans="7:11" x14ac:dyDescent="0.25">
      <c r="G1214" s="325" t="s">
        <v>368</v>
      </c>
      <c r="H1214" s="328" t="s">
        <v>2779</v>
      </c>
      <c r="I1214" s="328" t="s">
        <v>2780</v>
      </c>
      <c r="J1214" s="329">
        <v>140</v>
      </c>
      <c r="K1214" s="329">
        <v>140</v>
      </c>
    </row>
    <row r="1215" spans="7:11" x14ac:dyDescent="0.25">
      <c r="G1215" s="325" t="s">
        <v>368</v>
      </c>
      <c r="H1215" s="328" t="s">
        <v>2781</v>
      </c>
      <c r="I1215" s="328" t="s">
        <v>2782</v>
      </c>
      <c r="J1215" s="329">
        <v>140</v>
      </c>
      <c r="K1215" s="329">
        <v>140</v>
      </c>
    </row>
    <row r="1216" spans="7:11" x14ac:dyDescent="0.25">
      <c r="G1216" s="325" t="s">
        <v>368</v>
      </c>
      <c r="H1216" s="325" t="s">
        <v>2783</v>
      </c>
      <c r="I1216" s="325" t="s">
        <v>2784</v>
      </c>
      <c r="J1216" s="326">
        <v>140</v>
      </c>
    </row>
    <row r="1217" spans="7:10" x14ac:dyDescent="0.25">
      <c r="G1217" s="325" t="s">
        <v>368</v>
      </c>
      <c r="H1217" s="325" t="s">
        <v>2785</v>
      </c>
      <c r="I1217" s="325" t="s">
        <v>2786</v>
      </c>
      <c r="J1217" s="326">
        <v>140</v>
      </c>
    </row>
    <row r="1218" spans="7:10" x14ac:dyDescent="0.25">
      <c r="G1218" s="325" t="s">
        <v>368</v>
      </c>
      <c r="H1218" s="325" t="s">
        <v>2787</v>
      </c>
      <c r="I1218" s="325" t="s">
        <v>2788</v>
      </c>
      <c r="J1218" s="326">
        <v>129</v>
      </c>
    </row>
    <row r="1219" spans="7:10" x14ac:dyDescent="0.25">
      <c r="G1219" s="325" t="s">
        <v>368</v>
      </c>
      <c r="H1219" s="325" t="s">
        <v>2789</v>
      </c>
      <c r="I1219" s="325" t="s">
        <v>2790</v>
      </c>
      <c r="J1219" s="326">
        <v>126</v>
      </c>
    </row>
    <row r="1220" spans="7:10" x14ac:dyDescent="0.25">
      <c r="G1220" s="325" t="s">
        <v>368</v>
      </c>
      <c r="H1220" s="325" t="s">
        <v>2791</v>
      </c>
      <c r="I1220" s="325" t="s">
        <v>2792</v>
      </c>
      <c r="J1220" s="326">
        <v>125</v>
      </c>
    </row>
    <row r="1221" spans="7:10" x14ac:dyDescent="0.25">
      <c r="G1221" s="325" t="s">
        <v>368</v>
      </c>
      <c r="H1221" s="325" t="s">
        <v>2793</v>
      </c>
      <c r="I1221" s="325" t="s">
        <v>2794</v>
      </c>
      <c r="J1221" s="326">
        <v>125</v>
      </c>
    </row>
    <row r="1222" spans="7:10" x14ac:dyDescent="0.25">
      <c r="G1222" s="325" t="s">
        <v>368</v>
      </c>
      <c r="H1222" s="325" t="s">
        <v>2795</v>
      </c>
      <c r="I1222" s="325" t="s">
        <v>2796</v>
      </c>
      <c r="J1222" s="326">
        <v>125</v>
      </c>
    </row>
    <row r="1223" spans="7:10" x14ac:dyDescent="0.25">
      <c r="G1223" s="325" t="s">
        <v>368</v>
      </c>
      <c r="H1223" s="325" t="s">
        <v>2797</v>
      </c>
      <c r="I1223" s="325" t="s">
        <v>2798</v>
      </c>
      <c r="J1223" s="326">
        <v>120</v>
      </c>
    </row>
    <row r="1224" spans="7:10" x14ac:dyDescent="0.25">
      <c r="G1224" s="325" t="s">
        <v>368</v>
      </c>
      <c r="H1224" s="325" t="s">
        <v>2799</v>
      </c>
      <c r="I1224" s="325" t="s">
        <v>2800</v>
      </c>
      <c r="J1224" s="326">
        <v>120</v>
      </c>
    </row>
    <row r="1225" spans="7:10" x14ac:dyDescent="0.25">
      <c r="G1225" s="325" t="s">
        <v>368</v>
      </c>
      <c r="H1225" s="325" t="s">
        <v>2801</v>
      </c>
      <c r="I1225" s="325" t="s">
        <v>2802</v>
      </c>
      <c r="J1225" s="326">
        <v>120</v>
      </c>
    </row>
    <row r="1226" spans="7:10" x14ac:dyDescent="0.25">
      <c r="G1226" s="325" t="s">
        <v>368</v>
      </c>
      <c r="H1226" s="325" t="s">
        <v>2803</v>
      </c>
      <c r="I1226" s="325" t="s">
        <v>2804</v>
      </c>
      <c r="J1226" s="326">
        <v>120</v>
      </c>
    </row>
    <row r="1227" spans="7:10" x14ac:dyDescent="0.25">
      <c r="G1227" s="325" t="s">
        <v>368</v>
      </c>
      <c r="H1227" s="325" t="s">
        <v>2805</v>
      </c>
      <c r="I1227" s="325" t="s">
        <v>2806</v>
      </c>
      <c r="J1227" s="326">
        <v>115</v>
      </c>
    </row>
    <row r="1228" spans="7:10" x14ac:dyDescent="0.25">
      <c r="G1228" s="325" t="s">
        <v>368</v>
      </c>
      <c r="H1228" s="325" t="s">
        <v>2807</v>
      </c>
      <c r="I1228" s="325" t="s">
        <v>2808</v>
      </c>
      <c r="J1228" s="326">
        <v>109</v>
      </c>
    </row>
    <row r="1229" spans="7:10" x14ac:dyDescent="0.25">
      <c r="G1229" s="325" t="s">
        <v>368</v>
      </c>
      <c r="H1229" s="325" t="s">
        <v>2809</v>
      </c>
      <c r="I1229" s="325" t="s">
        <v>2810</v>
      </c>
      <c r="J1229" s="326">
        <v>109</v>
      </c>
    </row>
    <row r="1230" spans="7:10" x14ac:dyDescent="0.25">
      <c r="G1230" s="325" t="s">
        <v>368</v>
      </c>
      <c r="H1230" s="325" t="s">
        <v>2811</v>
      </c>
      <c r="I1230" s="325" t="s">
        <v>2812</v>
      </c>
      <c r="J1230" s="326">
        <v>109</v>
      </c>
    </row>
    <row r="1231" spans="7:10" x14ac:dyDescent="0.25">
      <c r="G1231" s="325" t="s">
        <v>368</v>
      </c>
      <c r="H1231" s="325" t="s">
        <v>2813</v>
      </c>
      <c r="I1231" s="325" t="s">
        <v>2814</v>
      </c>
      <c r="J1231" s="326">
        <v>105</v>
      </c>
    </row>
    <row r="1232" spans="7:10" x14ac:dyDescent="0.25">
      <c r="G1232" s="325" t="s">
        <v>368</v>
      </c>
      <c r="H1232" s="325" t="s">
        <v>2815</v>
      </c>
      <c r="I1232" s="325" t="s">
        <v>2816</v>
      </c>
      <c r="J1232" s="326">
        <v>102</v>
      </c>
    </row>
    <row r="1233" spans="7:10" x14ac:dyDescent="0.25">
      <c r="G1233" s="325" t="s">
        <v>368</v>
      </c>
      <c r="H1233" s="325" t="s">
        <v>2817</v>
      </c>
      <c r="I1233" s="325" t="s">
        <v>2818</v>
      </c>
      <c r="J1233" s="326">
        <v>101</v>
      </c>
    </row>
    <row r="1234" spans="7:10" x14ac:dyDescent="0.25">
      <c r="G1234" s="325" t="s">
        <v>368</v>
      </c>
      <c r="H1234" s="325" t="s">
        <v>2819</v>
      </c>
      <c r="I1234" s="325" t="s">
        <v>2820</v>
      </c>
      <c r="J1234" s="326">
        <v>100</v>
      </c>
    </row>
    <row r="1235" spans="7:10" x14ac:dyDescent="0.25">
      <c r="G1235" s="325" t="s">
        <v>368</v>
      </c>
      <c r="H1235" s="325" t="s">
        <v>2821</v>
      </c>
      <c r="I1235" s="325" t="s">
        <v>2822</v>
      </c>
      <c r="J1235" s="326">
        <v>100</v>
      </c>
    </row>
    <row r="1236" spans="7:10" x14ac:dyDescent="0.25">
      <c r="G1236" s="325" t="s">
        <v>368</v>
      </c>
      <c r="H1236" s="325" t="s">
        <v>2823</v>
      </c>
      <c r="I1236" s="325" t="s">
        <v>2824</v>
      </c>
      <c r="J1236" s="326">
        <v>100</v>
      </c>
    </row>
    <row r="1237" spans="7:10" x14ac:dyDescent="0.25">
      <c r="G1237" s="325" t="s">
        <v>368</v>
      </c>
      <c r="H1237" s="325" t="s">
        <v>2825</v>
      </c>
      <c r="I1237" s="325" t="s">
        <v>2826</v>
      </c>
      <c r="J1237" s="326">
        <v>100</v>
      </c>
    </row>
    <row r="1238" spans="7:10" x14ac:dyDescent="0.25">
      <c r="G1238" s="325" t="s">
        <v>368</v>
      </c>
      <c r="H1238" s="325" t="s">
        <v>2827</v>
      </c>
      <c r="I1238" s="325" t="s">
        <v>2828</v>
      </c>
      <c r="J1238" s="326">
        <v>100</v>
      </c>
    </row>
    <row r="1239" spans="7:10" x14ac:dyDescent="0.25">
      <c r="G1239" s="325" t="s">
        <v>368</v>
      </c>
      <c r="H1239" s="325" t="s">
        <v>2829</v>
      </c>
      <c r="I1239" s="325" t="s">
        <v>2830</v>
      </c>
      <c r="J1239" s="326">
        <v>100</v>
      </c>
    </row>
    <row r="1240" spans="7:10" x14ac:dyDescent="0.25">
      <c r="G1240" s="325" t="s">
        <v>368</v>
      </c>
      <c r="H1240" s="325" t="s">
        <v>2831</v>
      </c>
      <c r="I1240" s="325" t="s">
        <v>2832</v>
      </c>
      <c r="J1240" s="326">
        <v>100</v>
      </c>
    </row>
    <row r="1241" spans="7:10" x14ac:dyDescent="0.25">
      <c r="G1241" s="325" t="s">
        <v>368</v>
      </c>
      <c r="H1241" s="325" t="s">
        <v>2833</v>
      </c>
      <c r="I1241" s="325" t="s">
        <v>2834</v>
      </c>
      <c r="J1241" s="326">
        <v>100</v>
      </c>
    </row>
    <row r="1242" spans="7:10" x14ac:dyDescent="0.25">
      <c r="G1242" s="325" t="s">
        <v>368</v>
      </c>
      <c r="H1242" s="325" t="s">
        <v>2835</v>
      </c>
      <c r="I1242" s="325" t="s">
        <v>2836</v>
      </c>
      <c r="J1242" s="326">
        <v>100</v>
      </c>
    </row>
    <row r="1243" spans="7:10" x14ac:dyDescent="0.25">
      <c r="G1243" s="325" t="s">
        <v>368</v>
      </c>
      <c r="H1243" s="325" t="s">
        <v>2837</v>
      </c>
      <c r="I1243" s="325" t="s">
        <v>2838</v>
      </c>
      <c r="J1243" s="326">
        <v>100</v>
      </c>
    </row>
    <row r="1244" spans="7:10" x14ac:dyDescent="0.25">
      <c r="G1244" s="325" t="s">
        <v>368</v>
      </c>
      <c r="H1244" s="325" t="s">
        <v>2839</v>
      </c>
      <c r="I1244" s="325" t="s">
        <v>2840</v>
      </c>
      <c r="J1244" s="326">
        <v>100</v>
      </c>
    </row>
    <row r="1245" spans="7:10" x14ac:dyDescent="0.25">
      <c r="G1245" s="325" t="s">
        <v>368</v>
      </c>
      <c r="H1245" s="325" t="s">
        <v>2841</v>
      </c>
      <c r="I1245" s="325" t="s">
        <v>2842</v>
      </c>
      <c r="J1245" s="326">
        <v>100</v>
      </c>
    </row>
    <row r="1246" spans="7:10" x14ac:dyDescent="0.25">
      <c r="G1246" s="325" t="s">
        <v>368</v>
      </c>
      <c r="H1246" s="325" t="s">
        <v>2843</v>
      </c>
      <c r="I1246" s="325" t="s">
        <v>2844</v>
      </c>
      <c r="J1246" s="326">
        <v>100</v>
      </c>
    </row>
    <row r="1247" spans="7:10" x14ac:dyDescent="0.25">
      <c r="G1247" s="325" t="s">
        <v>368</v>
      </c>
      <c r="H1247" s="325" t="s">
        <v>2845</v>
      </c>
      <c r="I1247" s="325" t="s">
        <v>2846</v>
      </c>
      <c r="J1247" s="326">
        <v>100</v>
      </c>
    </row>
    <row r="1248" spans="7:10" x14ac:dyDescent="0.25">
      <c r="G1248" s="325" t="s">
        <v>368</v>
      </c>
      <c r="H1248" s="325" t="s">
        <v>2847</v>
      </c>
      <c r="I1248" s="325" t="s">
        <v>2848</v>
      </c>
      <c r="J1248" s="326">
        <v>100</v>
      </c>
    </row>
    <row r="1249" spans="7:10" x14ac:dyDescent="0.25">
      <c r="G1249" s="325" t="s">
        <v>368</v>
      </c>
      <c r="H1249" s="325" t="s">
        <v>2849</v>
      </c>
      <c r="I1249" s="325" t="s">
        <v>2850</v>
      </c>
      <c r="J1249" s="326">
        <v>100</v>
      </c>
    </row>
    <row r="1250" spans="7:10" x14ac:dyDescent="0.25">
      <c r="G1250" s="325" t="s">
        <v>368</v>
      </c>
      <c r="H1250" s="325" t="s">
        <v>2851</v>
      </c>
      <c r="I1250" s="325" t="s">
        <v>2852</v>
      </c>
      <c r="J1250" s="326">
        <v>100</v>
      </c>
    </row>
    <row r="1251" spans="7:10" x14ac:dyDescent="0.25">
      <c r="G1251" s="325" t="s">
        <v>368</v>
      </c>
      <c r="H1251" s="325" t="s">
        <v>2853</v>
      </c>
      <c r="I1251" s="325" t="s">
        <v>2854</v>
      </c>
      <c r="J1251" s="326">
        <v>100</v>
      </c>
    </row>
    <row r="1252" spans="7:10" x14ac:dyDescent="0.25">
      <c r="G1252" s="325" t="s">
        <v>368</v>
      </c>
      <c r="H1252" s="325" t="s">
        <v>2855</v>
      </c>
      <c r="I1252" s="325" t="s">
        <v>2856</v>
      </c>
      <c r="J1252" s="326">
        <v>100</v>
      </c>
    </row>
    <row r="1253" spans="7:10" x14ac:dyDescent="0.25">
      <c r="G1253" s="325" t="s">
        <v>368</v>
      </c>
      <c r="H1253" s="325" t="s">
        <v>2857</v>
      </c>
      <c r="I1253" s="325" t="s">
        <v>2858</v>
      </c>
      <c r="J1253" s="326">
        <v>100</v>
      </c>
    </row>
    <row r="1254" spans="7:10" x14ac:dyDescent="0.25">
      <c r="G1254" s="325" t="s">
        <v>368</v>
      </c>
      <c r="H1254" s="325" t="s">
        <v>2859</v>
      </c>
      <c r="I1254" s="325" t="s">
        <v>2860</v>
      </c>
      <c r="J1254" s="326">
        <v>100</v>
      </c>
    </row>
    <row r="1255" spans="7:10" x14ac:dyDescent="0.25">
      <c r="G1255" s="325" t="s">
        <v>368</v>
      </c>
      <c r="H1255" s="325" t="s">
        <v>2861</v>
      </c>
      <c r="I1255" s="325" t="s">
        <v>2862</v>
      </c>
      <c r="J1255" s="326">
        <v>100</v>
      </c>
    </row>
    <row r="1256" spans="7:10" x14ac:dyDescent="0.25">
      <c r="G1256" s="325" t="s">
        <v>368</v>
      </c>
      <c r="H1256" s="325" t="s">
        <v>2863</v>
      </c>
      <c r="I1256" s="325" t="s">
        <v>2864</v>
      </c>
      <c r="J1256" s="326">
        <v>100</v>
      </c>
    </row>
    <row r="1257" spans="7:10" x14ac:dyDescent="0.25">
      <c r="G1257" s="325" t="s">
        <v>368</v>
      </c>
      <c r="H1257" s="325" t="s">
        <v>2865</v>
      </c>
      <c r="I1257" s="325" t="s">
        <v>2866</v>
      </c>
      <c r="J1257" s="326">
        <v>100</v>
      </c>
    </row>
    <row r="1258" spans="7:10" x14ac:dyDescent="0.25">
      <c r="G1258" s="325" t="s">
        <v>368</v>
      </c>
      <c r="H1258" s="325" t="s">
        <v>2867</v>
      </c>
      <c r="I1258" s="325" t="s">
        <v>2868</v>
      </c>
      <c r="J1258" s="326">
        <v>100</v>
      </c>
    </row>
    <row r="1259" spans="7:10" x14ac:dyDescent="0.25">
      <c r="G1259" s="325" t="s">
        <v>368</v>
      </c>
      <c r="H1259" s="325" t="s">
        <v>2869</v>
      </c>
      <c r="I1259" s="325" t="s">
        <v>2870</v>
      </c>
      <c r="J1259" s="326">
        <v>100</v>
      </c>
    </row>
    <row r="1260" spans="7:10" x14ac:dyDescent="0.25">
      <c r="G1260" s="325" t="s">
        <v>368</v>
      </c>
      <c r="H1260" s="325" t="s">
        <v>2871</v>
      </c>
      <c r="I1260" s="325" t="s">
        <v>2872</v>
      </c>
      <c r="J1260" s="326">
        <v>100</v>
      </c>
    </row>
    <row r="1261" spans="7:10" x14ac:dyDescent="0.25">
      <c r="G1261" s="325" t="s">
        <v>368</v>
      </c>
      <c r="H1261" s="325" t="s">
        <v>2873</v>
      </c>
      <c r="I1261" s="325" t="s">
        <v>2874</v>
      </c>
      <c r="J1261" s="326">
        <v>100</v>
      </c>
    </row>
    <row r="1262" spans="7:10" x14ac:dyDescent="0.25">
      <c r="G1262" s="325" t="s">
        <v>368</v>
      </c>
      <c r="H1262" s="325" t="s">
        <v>2875</v>
      </c>
      <c r="I1262" s="325" t="s">
        <v>2876</v>
      </c>
      <c r="J1262" s="326">
        <v>100</v>
      </c>
    </row>
    <row r="1263" spans="7:10" x14ac:dyDescent="0.25">
      <c r="G1263" s="325" t="s">
        <v>368</v>
      </c>
      <c r="H1263" s="325" t="s">
        <v>2877</v>
      </c>
      <c r="I1263" s="325" t="s">
        <v>2878</v>
      </c>
      <c r="J1263" s="326">
        <v>100</v>
      </c>
    </row>
    <row r="1264" spans="7:10" x14ac:dyDescent="0.25">
      <c r="G1264" s="325" t="s">
        <v>368</v>
      </c>
      <c r="H1264" s="325" t="s">
        <v>2879</v>
      </c>
      <c r="I1264" s="325" t="s">
        <v>2880</v>
      </c>
      <c r="J1264" s="326">
        <v>100</v>
      </c>
    </row>
    <row r="1265" spans="7:10" ht="30" x14ac:dyDescent="0.25">
      <c r="G1265" s="325" t="s">
        <v>368</v>
      </c>
      <c r="H1265" s="325" t="s">
        <v>2881</v>
      </c>
      <c r="I1265" s="325" t="s">
        <v>2882</v>
      </c>
      <c r="J1265" s="326">
        <v>100</v>
      </c>
    </row>
    <row r="1266" spans="7:10" x14ac:dyDescent="0.25">
      <c r="G1266" s="325" t="s">
        <v>368</v>
      </c>
      <c r="H1266" s="325" t="s">
        <v>2883</v>
      </c>
      <c r="I1266" s="325" t="s">
        <v>2884</v>
      </c>
      <c r="J1266" s="326">
        <v>100</v>
      </c>
    </row>
    <row r="1267" spans="7:10" x14ac:dyDescent="0.25">
      <c r="G1267" s="325" t="s">
        <v>368</v>
      </c>
      <c r="H1267" s="325" t="s">
        <v>2885</v>
      </c>
      <c r="I1267" s="325" t="s">
        <v>2886</v>
      </c>
      <c r="J1267" s="326">
        <v>100</v>
      </c>
    </row>
    <row r="1268" spans="7:10" x14ac:dyDescent="0.25">
      <c r="G1268" s="325" t="s">
        <v>368</v>
      </c>
      <c r="H1268" s="325" t="s">
        <v>2887</v>
      </c>
      <c r="I1268" s="325" t="s">
        <v>2888</v>
      </c>
      <c r="J1268" s="326">
        <v>100</v>
      </c>
    </row>
    <row r="1269" spans="7:10" x14ac:dyDescent="0.25">
      <c r="G1269" s="325" t="s">
        <v>368</v>
      </c>
      <c r="H1269" s="325" t="s">
        <v>2889</v>
      </c>
      <c r="I1269" s="325" t="s">
        <v>2890</v>
      </c>
      <c r="J1269" s="326">
        <v>100</v>
      </c>
    </row>
    <row r="1270" spans="7:10" x14ac:dyDescent="0.25">
      <c r="G1270" s="325" t="s">
        <v>368</v>
      </c>
      <c r="H1270" s="325" t="s">
        <v>2891</v>
      </c>
      <c r="I1270" s="325" t="s">
        <v>2892</v>
      </c>
      <c r="J1270" s="326">
        <v>100</v>
      </c>
    </row>
    <row r="1271" spans="7:10" x14ac:dyDescent="0.25">
      <c r="G1271" s="325" t="s">
        <v>368</v>
      </c>
      <c r="H1271" s="325" t="s">
        <v>2893</v>
      </c>
      <c r="I1271" s="325" t="s">
        <v>2894</v>
      </c>
      <c r="J1271" s="326">
        <v>100</v>
      </c>
    </row>
    <row r="1272" spans="7:10" x14ac:dyDescent="0.25">
      <c r="G1272" s="325" t="s">
        <v>368</v>
      </c>
      <c r="H1272" s="325" t="s">
        <v>2895</v>
      </c>
      <c r="I1272" s="325" t="s">
        <v>2896</v>
      </c>
      <c r="J1272" s="326">
        <v>100</v>
      </c>
    </row>
    <row r="1273" spans="7:10" x14ac:dyDescent="0.25">
      <c r="G1273" s="325" t="s">
        <v>368</v>
      </c>
      <c r="H1273" s="325" t="s">
        <v>2897</v>
      </c>
      <c r="I1273" s="325" t="s">
        <v>2898</v>
      </c>
      <c r="J1273" s="326">
        <v>100</v>
      </c>
    </row>
    <row r="1274" spans="7:10" x14ac:dyDescent="0.25">
      <c r="G1274" s="325" t="s">
        <v>368</v>
      </c>
      <c r="H1274" s="325" t="s">
        <v>2899</v>
      </c>
      <c r="I1274" s="325" t="s">
        <v>2900</v>
      </c>
      <c r="J1274" s="326">
        <v>100</v>
      </c>
    </row>
    <row r="1275" spans="7:10" x14ac:dyDescent="0.25">
      <c r="G1275" s="325" t="s">
        <v>368</v>
      </c>
      <c r="H1275" s="325" t="s">
        <v>2901</v>
      </c>
      <c r="I1275" s="325" t="s">
        <v>2902</v>
      </c>
      <c r="J1275" s="326">
        <v>100</v>
      </c>
    </row>
    <row r="1276" spans="7:10" x14ac:dyDescent="0.25">
      <c r="G1276" s="325" t="s">
        <v>368</v>
      </c>
      <c r="H1276" s="325" t="s">
        <v>2903</v>
      </c>
      <c r="I1276" s="325" t="s">
        <v>2904</v>
      </c>
      <c r="J1276" s="326">
        <v>100</v>
      </c>
    </row>
    <row r="1277" spans="7:10" x14ac:dyDescent="0.25">
      <c r="G1277" s="325" t="s">
        <v>368</v>
      </c>
      <c r="H1277" s="325" t="s">
        <v>2905</v>
      </c>
      <c r="I1277" s="325" t="s">
        <v>2906</v>
      </c>
      <c r="J1277" s="326">
        <v>100</v>
      </c>
    </row>
    <row r="1278" spans="7:10" x14ac:dyDescent="0.25">
      <c r="G1278" s="325" t="s">
        <v>368</v>
      </c>
      <c r="H1278" s="325" t="s">
        <v>2907</v>
      </c>
      <c r="I1278" s="325" t="s">
        <v>2908</v>
      </c>
      <c r="J1278" s="326">
        <v>100</v>
      </c>
    </row>
    <row r="1279" spans="7:10" x14ac:dyDescent="0.25">
      <c r="G1279" s="325" t="s">
        <v>368</v>
      </c>
      <c r="H1279" s="325" t="s">
        <v>2909</v>
      </c>
      <c r="I1279" s="325" t="s">
        <v>2910</v>
      </c>
      <c r="J1279" s="326">
        <v>100</v>
      </c>
    </row>
    <row r="1280" spans="7:10" x14ac:dyDescent="0.25">
      <c r="G1280" s="325" t="s">
        <v>368</v>
      </c>
      <c r="H1280" s="325" t="s">
        <v>2911</v>
      </c>
      <c r="I1280" s="325" t="s">
        <v>2912</v>
      </c>
      <c r="J1280" s="326">
        <v>100</v>
      </c>
    </row>
    <row r="1281" spans="7:10" x14ac:dyDescent="0.25">
      <c r="G1281" s="325" t="s">
        <v>368</v>
      </c>
      <c r="H1281" s="325" t="s">
        <v>2913</v>
      </c>
      <c r="I1281" s="325" t="s">
        <v>2914</v>
      </c>
      <c r="J1281" s="326">
        <v>100</v>
      </c>
    </row>
    <row r="1282" spans="7:10" x14ac:dyDescent="0.25">
      <c r="G1282" s="325" t="s">
        <v>368</v>
      </c>
      <c r="H1282" s="325" t="s">
        <v>2915</v>
      </c>
      <c r="I1282" s="325" t="s">
        <v>2916</v>
      </c>
      <c r="J1282" s="326">
        <v>100</v>
      </c>
    </row>
    <row r="1283" spans="7:10" x14ac:dyDescent="0.25">
      <c r="G1283" s="325" t="s">
        <v>368</v>
      </c>
      <c r="H1283" s="325" t="s">
        <v>2917</v>
      </c>
      <c r="I1283" s="325" t="s">
        <v>2918</v>
      </c>
      <c r="J1283" s="326">
        <v>100</v>
      </c>
    </row>
    <row r="1284" spans="7:10" x14ac:dyDescent="0.25">
      <c r="G1284" s="325" t="s">
        <v>368</v>
      </c>
      <c r="H1284" s="325" t="s">
        <v>2919</v>
      </c>
      <c r="I1284" s="325" t="s">
        <v>2920</v>
      </c>
      <c r="J1284" s="326">
        <v>100</v>
      </c>
    </row>
    <row r="1285" spans="7:10" x14ac:dyDescent="0.25">
      <c r="G1285" s="325" t="s">
        <v>368</v>
      </c>
      <c r="H1285" s="325" t="s">
        <v>2921</v>
      </c>
      <c r="I1285" s="325" t="s">
        <v>2922</v>
      </c>
      <c r="J1285" s="326">
        <v>100</v>
      </c>
    </row>
    <row r="1286" spans="7:10" x14ac:dyDescent="0.25">
      <c r="G1286" s="325" t="s">
        <v>368</v>
      </c>
      <c r="H1286" s="325" t="s">
        <v>2923</v>
      </c>
      <c r="I1286" s="325" t="s">
        <v>2924</v>
      </c>
      <c r="J1286" s="326">
        <v>100</v>
      </c>
    </row>
    <row r="1287" spans="7:10" x14ac:dyDescent="0.25">
      <c r="G1287" s="325" t="s">
        <v>368</v>
      </c>
      <c r="H1287" s="325" t="s">
        <v>2925</v>
      </c>
      <c r="I1287" s="325" t="s">
        <v>2926</v>
      </c>
      <c r="J1287" s="326">
        <v>100</v>
      </c>
    </row>
    <row r="1288" spans="7:10" x14ac:dyDescent="0.25">
      <c r="G1288" s="325" t="s">
        <v>368</v>
      </c>
      <c r="H1288" s="325" t="s">
        <v>2927</v>
      </c>
      <c r="I1288" s="325" t="s">
        <v>2928</v>
      </c>
      <c r="J1288" s="326">
        <v>100</v>
      </c>
    </row>
    <row r="1289" spans="7:10" x14ac:dyDescent="0.25">
      <c r="G1289" s="325" t="s">
        <v>368</v>
      </c>
      <c r="H1289" s="325" t="s">
        <v>2929</v>
      </c>
      <c r="I1289" s="325" t="s">
        <v>2930</v>
      </c>
      <c r="J1289" s="326">
        <v>100</v>
      </c>
    </row>
    <row r="1290" spans="7:10" x14ac:dyDescent="0.25">
      <c r="G1290" s="325" t="s">
        <v>368</v>
      </c>
      <c r="H1290" s="325" t="s">
        <v>2931</v>
      </c>
      <c r="I1290" s="325" t="s">
        <v>2932</v>
      </c>
      <c r="J1290" s="326">
        <v>100</v>
      </c>
    </row>
    <row r="1291" spans="7:10" x14ac:dyDescent="0.25">
      <c r="G1291" s="325" t="s">
        <v>368</v>
      </c>
      <c r="H1291" s="325" t="s">
        <v>2933</v>
      </c>
      <c r="I1291" s="325" t="s">
        <v>2934</v>
      </c>
      <c r="J1291" s="326">
        <v>100</v>
      </c>
    </row>
    <row r="1292" spans="7:10" x14ac:dyDescent="0.25">
      <c r="G1292" s="325" t="s">
        <v>368</v>
      </c>
      <c r="H1292" s="325" t="s">
        <v>2935</v>
      </c>
      <c r="I1292" s="325" t="s">
        <v>2936</v>
      </c>
      <c r="J1292" s="326">
        <v>100</v>
      </c>
    </row>
    <row r="1293" spans="7:10" x14ac:dyDescent="0.25">
      <c r="G1293" s="325" t="s">
        <v>368</v>
      </c>
      <c r="H1293" s="325" t="s">
        <v>2937</v>
      </c>
      <c r="I1293" s="325" t="s">
        <v>2938</v>
      </c>
      <c r="J1293" s="326">
        <v>100</v>
      </c>
    </row>
    <row r="1294" spans="7:10" x14ac:dyDescent="0.25">
      <c r="G1294" s="325" t="s">
        <v>368</v>
      </c>
      <c r="H1294" s="325" t="s">
        <v>2939</v>
      </c>
      <c r="I1294" s="325" t="s">
        <v>2940</v>
      </c>
      <c r="J1294" s="326">
        <v>100</v>
      </c>
    </row>
    <row r="1295" spans="7:10" x14ac:dyDescent="0.25">
      <c r="G1295" s="325" t="s">
        <v>368</v>
      </c>
      <c r="H1295" s="325" t="s">
        <v>2941</v>
      </c>
      <c r="I1295" s="325" t="s">
        <v>2942</v>
      </c>
      <c r="J1295" s="326">
        <v>100</v>
      </c>
    </row>
    <row r="1296" spans="7:10" x14ac:dyDescent="0.25">
      <c r="G1296" s="325" t="s">
        <v>368</v>
      </c>
      <c r="H1296" s="325" t="s">
        <v>2943</v>
      </c>
      <c r="I1296" s="325" t="s">
        <v>2944</v>
      </c>
      <c r="J1296" s="326">
        <v>100</v>
      </c>
    </row>
    <row r="1297" spans="7:10" x14ac:dyDescent="0.25">
      <c r="G1297" s="325" t="s">
        <v>368</v>
      </c>
      <c r="H1297" s="325" t="s">
        <v>2945</v>
      </c>
      <c r="I1297" s="325" t="s">
        <v>2946</v>
      </c>
      <c r="J1297" s="326">
        <v>100</v>
      </c>
    </row>
    <row r="1298" spans="7:10" x14ac:dyDescent="0.25">
      <c r="G1298" s="325" t="s">
        <v>368</v>
      </c>
      <c r="H1298" s="325" t="s">
        <v>2947</v>
      </c>
      <c r="I1298" s="325" t="s">
        <v>2948</v>
      </c>
      <c r="J1298" s="326">
        <v>100</v>
      </c>
    </row>
    <row r="1299" spans="7:10" x14ac:dyDescent="0.25">
      <c r="G1299" s="325" t="s">
        <v>368</v>
      </c>
      <c r="H1299" s="325" t="s">
        <v>2949</v>
      </c>
      <c r="I1299" s="325" t="s">
        <v>2950</v>
      </c>
      <c r="J1299" s="326">
        <v>98</v>
      </c>
    </row>
    <row r="1300" spans="7:10" x14ac:dyDescent="0.25">
      <c r="G1300" s="325" t="s">
        <v>368</v>
      </c>
      <c r="H1300" s="325" t="s">
        <v>2951</v>
      </c>
      <c r="I1300" s="325" t="s">
        <v>2952</v>
      </c>
      <c r="J1300" s="326">
        <v>97</v>
      </c>
    </row>
    <row r="1301" spans="7:10" x14ac:dyDescent="0.25">
      <c r="G1301" s="325" t="s">
        <v>368</v>
      </c>
      <c r="H1301" s="325" t="s">
        <v>2953</v>
      </c>
      <c r="I1301" s="325" t="s">
        <v>2954</v>
      </c>
      <c r="J1301" s="326">
        <v>96</v>
      </c>
    </row>
    <row r="1302" spans="7:10" x14ac:dyDescent="0.25">
      <c r="G1302" s="325" t="s">
        <v>368</v>
      </c>
      <c r="H1302" s="325" t="s">
        <v>2955</v>
      </c>
      <c r="I1302" s="325" t="s">
        <v>2956</v>
      </c>
      <c r="J1302" s="326">
        <v>95</v>
      </c>
    </row>
    <row r="1303" spans="7:10" x14ac:dyDescent="0.25">
      <c r="G1303" s="325" t="s">
        <v>368</v>
      </c>
      <c r="H1303" s="325" t="s">
        <v>2957</v>
      </c>
      <c r="I1303" s="325" t="s">
        <v>2958</v>
      </c>
      <c r="J1303" s="326">
        <v>90</v>
      </c>
    </row>
    <row r="1304" spans="7:10" x14ac:dyDescent="0.25">
      <c r="G1304" s="325" t="s">
        <v>368</v>
      </c>
      <c r="H1304" s="325" t="s">
        <v>2959</v>
      </c>
      <c r="I1304" s="325" t="s">
        <v>2960</v>
      </c>
      <c r="J1304" s="326">
        <v>90</v>
      </c>
    </row>
    <row r="1305" spans="7:10" x14ac:dyDescent="0.25">
      <c r="G1305" s="325" t="s">
        <v>368</v>
      </c>
      <c r="H1305" s="325" t="s">
        <v>2961</v>
      </c>
      <c r="I1305" s="325" t="s">
        <v>2962</v>
      </c>
      <c r="J1305" s="326">
        <v>90</v>
      </c>
    </row>
    <row r="1306" spans="7:10" x14ac:dyDescent="0.25">
      <c r="G1306" s="325" t="s">
        <v>368</v>
      </c>
      <c r="H1306" s="325" t="s">
        <v>2963</v>
      </c>
      <c r="I1306" s="325" t="s">
        <v>2964</v>
      </c>
      <c r="J1306" s="326">
        <v>90</v>
      </c>
    </row>
    <row r="1307" spans="7:10" x14ac:dyDescent="0.25">
      <c r="G1307" s="325" t="s">
        <v>368</v>
      </c>
      <c r="H1307" s="325" t="s">
        <v>2965</v>
      </c>
      <c r="I1307" s="325" t="s">
        <v>2966</v>
      </c>
      <c r="J1307" s="326">
        <v>89</v>
      </c>
    </row>
    <row r="1308" spans="7:10" x14ac:dyDescent="0.25">
      <c r="G1308" s="325" t="s">
        <v>368</v>
      </c>
      <c r="H1308" s="325" t="s">
        <v>2967</v>
      </c>
      <c r="I1308" s="325" t="s">
        <v>2968</v>
      </c>
      <c r="J1308" s="326">
        <v>84</v>
      </c>
    </row>
    <row r="1309" spans="7:10" x14ac:dyDescent="0.25">
      <c r="G1309" s="325" t="s">
        <v>368</v>
      </c>
      <c r="H1309" s="325" t="s">
        <v>2969</v>
      </c>
      <c r="I1309" s="325" t="s">
        <v>2970</v>
      </c>
      <c r="J1309" s="326">
        <v>80</v>
      </c>
    </row>
    <row r="1310" spans="7:10" x14ac:dyDescent="0.25">
      <c r="G1310" s="325" t="s">
        <v>368</v>
      </c>
      <c r="H1310" s="325" t="s">
        <v>2971</v>
      </c>
      <c r="I1310" s="325" t="s">
        <v>2972</v>
      </c>
      <c r="J1310" s="326">
        <v>80</v>
      </c>
    </row>
    <row r="1311" spans="7:10" x14ac:dyDescent="0.25">
      <c r="G1311" s="325" t="s">
        <v>368</v>
      </c>
      <c r="H1311" s="325" t="s">
        <v>2973</v>
      </c>
      <c r="I1311" s="325" t="s">
        <v>2974</v>
      </c>
      <c r="J1311" s="326">
        <v>80</v>
      </c>
    </row>
    <row r="1312" spans="7:10" x14ac:dyDescent="0.25">
      <c r="G1312" s="325" t="s">
        <v>368</v>
      </c>
      <c r="H1312" s="325" t="s">
        <v>2975</v>
      </c>
      <c r="I1312" s="325" t="s">
        <v>2976</v>
      </c>
      <c r="J1312" s="326">
        <v>77</v>
      </c>
    </row>
    <row r="1313" spans="7:10" x14ac:dyDescent="0.25">
      <c r="G1313" s="325" t="s">
        <v>368</v>
      </c>
      <c r="H1313" s="325" t="s">
        <v>2977</v>
      </c>
      <c r="I1313" s="325" t="s">
        <v>2978</v>
      </c>
      <c r="J1313" s="326">
        <v>75</v>
      </c>
    </row>
    <row r="1314" spans="7:10" x14ac:dyDescent="0.25">
      <c r="G1314" s="325" t="s">
        <v>368</v>
      </c>
      <c r="H1314" s="325" t="s">
        <v>2979</v>
      </c>
      <c r="I1314" s="325" t="s">
        <v>2980</v>
      </c>
      <c r="J1314" s="326">
        <v>75</v>
      </c>
    </row>
    <row r="1315" spans="7:10" x14ac:dyDescent="0.25">
      <c r="G1315" s="325" t="s">
        <v>368</v>
      </c>
      <c r="H1315" s="325" t="s">
        <v>2981</v>
      </c>
      <c r="I1315" s="325" t="s">
        <v>2982</v>
      </c>
      <c r="J1315" s="326">
        <v>75</v>
      </c>
    </row>
    <row r="1316" spans="7:10" x14ac:dyDescent="0.25">
      <c r="G1316" s="325" t="s">
        <v>368</v>
      </c>
      <c r="H1316" s="325" t="s">
        <v>2983</v>
      </c>
      <c r="I1316" s="325" t="s">
        <v>2984</v>
      </c>
      <c r="J1316" s="326">
        <v>75</v>
      </c>
    </row>
    <row r="1317" spans="7:10" ht="30" x14ac:dyDescent="0.25">
      <c r="G1317" s="325" t="s">
        <v>368</v>
      </c>
      <c r="H1317" s="325" t="s">
        <v>2985</v>
      </c>
      <c r="I1317" s="325" t="s">
        <v>2986</v>
      </c>
      <c r="J1317" s="326">
        <v>75</v>
      </c>
    </row>
    <row r="1318" spans="7:10" x14ac:dyDescent="0.25">
      <c r="G1318" s="325" t="s">
        <v>368</v>
      </c>
      <c r="H1318" s="325" t="s">
        <v>2987</v>
      </c>
      <c r="I1318" s="325" t="s">
        <v>2988</v>
      </c>
      <c r="J1318" s="326">
        <v>75</v>
      </c>
    </row>
    <row r="1319" spans="7:10" x14ac:dyDescent="0.25">
      <c r="G1319" s="325" t="s">
        <v>368</v>
      </c>
      <c r="H1319" s="325" t="s">
        <v>2989</v>
      </c>
      <c r="I1319" s="325" t="s">
        <v>2990</v>
      </c>
      <c r="J1319" s="326">
        <v>75</v>
      </c>
    </row>
    <row r="1320" spans="7:10" x14ac:dyDescent="0.25">
      <c r="G1320" s="325" t="s">
        <v>368</v>
      </c>
      <c r="H1320" s="325" t="s">
        <v>2991</v>
      </c>
      <c r="I1320" s="325" t="s">
        <v>2992</v>
      </c>
      <c r="J1320" s="326">
        <v>75</v>
      </c>
    </row>
    <row r="1321" spans="7:10" x14ac:dyDescent="0.25">
      <c r="G1321" s="325" t="s">
        <v>368</v>
      </c>
      <c r="H1321" s="325" t="s">
        <v>2993</v>
      </c>
      <c r="I1321" s="325" t="s">
        <v>2994</v>
      </c>
      <c r="J1321" s="326">
        <v>70</v>
      </c>
    </row>
    <row r="1322" spans="7:10" x14ac:dyDescent="0.25">
      <c r="G1322" s="325" t="s">
        <v>368</v>
      </c>
      <c r="H1322" s="325" t="s">
        <v>2995</v>
      </c>
      <c r="I1322" s="325" t="s">
        <v>2996</v>
      </c>
      <c r="J1322" s="326">
        <v>70</v>
      </c>
    </row>
    <row r="1323" spans="7:10" x14ac:dyDescent="0.25">
      <c r="G1323" s="325" t="s">
        <v>368</v>
      </c>
      <c r="H1323" s="325" t="s">
        <v>2997</v>
      </c>
      <c r="I1323" s="325" t="s">
        <v>2998</v>
      </c>
      <c r="J1323" s="326">
        <v>70</v>
      </c>
    </row>
    <row r="1324" spans="7:10" x14ac:dyDescent="0.25">
      <c r="G1324" s="325" t="s">
        <v>368</v>
      </c>
      <c r="H1324" s="325" t="s">
        <v>2999</v>
      </c>
      <c r="I1324" s="325" t="s">
        <v>3000</v>
      </c>
      <c r="J1324" s="326">
        <v>70</v>
      </c>
    </row>
    <row r="1325" spans="7:10" x14ac:dyDescent="0.25">
      <c r="G1325" s="325" t="s">
        <v>368</v>
      </c>
      <c r="H1325" s="325" t="s">
        <v>3001</v>
      </c>
      <c r="I1325" s="325" t="s">
        <v>3002</v>
      </c>
      <c r="J1325" s="326">
        <v>68</v>
      </c>
    </row>
    <row r="1326" spans="7:10" ht="30" x14ac:dyDescent="0.25">
      <c r="G1326" s="325" t="s">
        <v>368</v>
      </c>
      <c r="H1326" s="325" t="s">
        <v>3003</v>
      </c>
      <c r="I1326" s="325" t="s">
        <v>3004</v>
      </c>
      <c r="J1326" s="326">
        <v>65</v>
      </c>
    </row>
    <row r="1327" spans="7:10" x14ac:dyDescent="0.25">
      <c r="G1327" s="325" t="s">
        <v>368</v>
      </c>
      <c r="H1327" s="325" t="s">
        <v>3005</v>
      </c>
      <c r="I1327" s="325" t="s">
        <v>3006</v>
      </c>
      <c r="J1327" s="326">
        <v>60</v>
      </c>
    </row>
    <row r="1328" spans="7:10" x14ac:dyDescent="0.25">
      <c r="G1328" s="325" t="s">
        <v>368</v>
      </c>
      <c r="H1328" s="325" t="s">
        <v>3007</v>
      </c>
      <c r="I1328" s="325" t="s">
        <v>3008</v>
      </c>
      <c r="J1328" s="326">
        <v>60</v>
      </c>
    </row>
    <row r="1329" spans="7:10" x14ac:dyDescent="0.25">
      <c r="G1329" s="325" t="s">
        <v>368</v>
      </c>
      <c r="H1329" s="325" t="s">
        <v>3009</v>
      </c>
      <c r="I1329" s="325" t="s">
        <v>3010</v>
      </c>
      <c r="J1329" s="326">
        <v>60</v>
      </c>
    </row>
    <row r="1330" spans="7:10" ht="30" x14ac:dyDescent="0.25">
      <c r="G1330" s="325" t="s">
        <v>368</v>
      </c>
      <c r="H1330" s="325" t="s">
        <v>3011</v>
      </c>
      <c r="I1330" s="325" t="s">
        <v>3012</v>
      </c>
      <c r="J1330" s="326">
        <v>60</v>
      </c>
    </row>
    <row r="1331" spans="7:10" x14ac:dyDescent="0.25">
      <c r="G1331" s="325" t="s">
        <v>368</v>
      </c>
      <c r="H1331" s="325" t="s">
        <v>3013</v>
      </c>
      <c r="I1331" s="325" t="s">
        <v>3014</v>
      </c>
      <c r="J1331" s="326">
        <v>60</v>
      </c>
    </row>
    <row r="1332" spans="7:10" x14ac:dyDescent="0.25">
      <c r="G1332" s="325" t="s">
        <v>368</v>
      </c>
      <c r="H1332" s="325" t="s">
        <v>3015</v>
      </c>
      <c r="I1332" s="325" t="s">
        <v>3016</v>
      </c>
      <c r="J1332" s="326">
        <v>60</v>
      </c>
    </row>
    <row r="1333" spans="7:10" ht="30" x14ac:dyDescent="0.25">
      <c r="G1333" s="325" t="s">
        <v>368</v>
      </c>
      <c r="H1333" s="325" t="s">
        <v>3017</v>
      </c>
      <c r="I1333" s="325" t="s">
        <v>3018</v>
      </c>
      <c r="J1333" s="326">
        <v>60</v>
      </c>
    </row>
    <row r="1334" spans="7:10" x14ac:dyDescent="0.25">
      <c r="G1334" s="325" t="s">
        <v>368</v>
      </c>
      <c r="H1334" s="325" t="s">
        <v>3019</v>
      </c>
      <c r="I1334" s="325" t="s">
        <v>3020</v>
      </c>
      <c r="J1334" s="326">
        <v>60</v>
      </c>
    </row>
    <row r="1335" spans="7:10" x14ac:dyDescent="0.25">
      <c r="G1335" s="325" t="s">
        <v>368</v>
      </c>
      <c r="H1335" s="325" t="s">
        <v>3021</v>
      </c>
      <c r="I1335" s="325" t="s">
        <v>3022</v>
      </c>
      <c r="J1335" s="326">
        <v>59</v>
      </c>
    </row>
    <row r="1336" spans="7:10" x14ac:dyDescent="0.25">
      <c r="G1336" s="325" t="s">
        <v>368</v>
      </c>
      <c r="H1336" s="325" t="s">
        <v>3023</v>
      </c>
      <c r="I1336" s="325" t="s">
        <v>3024</v>
      </c>
      <c r="J1336" s="326">
        <v>55</v>
      </c>
    </row>
    <row r="1337" spans="7:10" x14ac:dyDescent="0.25">
      <c r="G1337" s="325" t="s">
        <v>368</v>
      </c>
      <c r="H1337" s="325" t="s">
        <v>3025</v>
      </c>
      <c r="I1337" s="325" t="s">
        <v>3026</v>
      </c>
      <c r="J1337" s="326">
        <v>54</v>
      </c>
    </row>
    <row r="1338" spans="7:10" x14ac:dyDescent="0.25">
      <c r="G1338" s="325" t="s">
        <v>368</v>
      </c>
      <c r="H1338" s="325" t="s">
        <v>3027</v>
      </c>
      <c r="I1338" s="325" t="s">
        <v>3028</v>
      </c>
      <c r="J1338" s="326">
        <v>54</v>
      </c>
    </row>
    <row r="1339" spans="7:10" x14ac:dyDescent="0.25">
      <c r="G1339" s="325" t="s">
        <v>368</v>
      </c>
      <c r="H1339" s="325" t="s">
        <v>3029</v>
      </c>
      <c r="I1339" s="325" t="s">
        <v>3030</v>
      </c>
      <c r="J1339" s="326">
        <v>51</v>
      </c>
    </row>
    <row r="1340" spans="7:10" x14ac:dyDescent="0.25">
      <c r="G1340" s="325" t="s">
        <v>368</v>
      </c>
      <c r="H1340" s="325" t="s">
        <v>3031</v>
      </c>
      <c r="I1340" s="325" t="s">
        <v>3032</v>
      </c>
      <c r="J1340" s="326">
        <v>50</v>
      </c>
    </row>
    <row r="1341" spans="7:10" ht="30" x14ac:dyDescent="0.25">
      <c r="G1341" s="325" t="s">
        <v>368</v>
      </c>
      <c r="H1341" s="325" t="s">
        <v>3033</v>
      </c>
      <c r="I1341" s="325" t="s">
        <v>3034</v>
      </c>
      <c r="J1341" s="326">
        <v>50</v>
      </c>
    </row>
    <row r="1342" spans="7:10" x14ac:dyDescent="0.25">
      <c r="G1342" s="325" t="s">
        <v>368</v>
      </c>
      <c r="H1342" s="325" t="s">
        <v>3035</v>
      </c>
      <c r="I1342" s="325" t="s">
        <v>3036</v>
      </c>
      <c r="J1342" s="326">
        <v>50</v>
      </c>
    </row>
    <row r="1343" spans="7:10" x14ac:dyDescent="0.25">
      <c r="G1343" s="325" t="s">
        <v>368</v>
      </c>
      <c r="H1343" s="325" t="s">
        <v>3037</v>
      </c>
      <c r="I1343" s="325" t="s">
        <v>3038</v>
      </c>
      <c r="J1343" s="326">
        <v>50</v>
      </c>
    </row>
    <row r="1344" spans="7:10" x14ac:dyDescent="0.25">
      <c r="G1344" s="325" t="s">
        <v>368</v>
      </c>
      <c r="H1344" s="325" t="s">
        <v>3039</v>
      </c>
      <c r="I1344" s="325" t="s">
        <v>3040</v>
      </c>
      <c r="J1344" s="326">
        <v>50</v>
      </c>
    </row>
    <row r="1345" spans="7:10" x14ac:dyDescent="0.25">
      <c r="G1345" s="325" t="s">
        <v>368</v>
      </c>
      <c r="H1345" s="325" t="s">
        <v>3041</v>
      </c>
      <c r="I1345" s="325" t="s">
        <v>3042</v>
      </c>
      <c r="J1345" s="326">
        <v>50</v>
      </c>
    </row>
    <row r="1346" spans="7:10" x14ac:dyDescent="0.25">
      <c r="G1346" s="325" t="s">
        <v>368</v>
      </c>
      <c r="H1346" s="325" t="s">
        <v>3043</v>
      </c>
      <c r="I1346" s="325" t="s">
        <v>3044</v>
      </c>
      <c r="J1346" s="326">
        <v>50</v>
      </c>
    </row>
    <row r="1347" spans="7:10" x14ac:dyDescent="0.25">
      <c r="G1347" s="325" t="s">
        <v>368</v>
      </c>
      <c r="H1347" s="325" t="s">
        <v>3045</v>
      </c>
      <c r="I1347" s="325" t="s">
        <v>3046</v>
      </c>
      <c r="J1347" s="326">
        <v>50</v>
      </c>
    </row>
    <row r="1348" spans="7:10" x14ac:dyDescent="0.25">
      <c r="G1348" s="325" t="s">
        <v>368</v>
      </c>
      <c r="H1348" s="325" t="s">
        <v>3047</v>
      </c>
      <c r="I1348" s="325" t="s">
        <v>3048</v>
      </c>
      <c r="J1348" s="326">
        <v>50</v>
      </c>
    </row>
    <row r="1349" spans="7:10" ht="30" x14ac:dyDescent="0.25">
      <c r="G1349" s="325" t="s">
        <v>368</v>
      </c>
      <c r="H1349" s="325" t="s">
        <v>3049</v>
      </c>
      <c r="I1349" s="325" t="s">
        <v>3050</v>
      </c>
      <c r="J1349" s="326">
        <v>50</v>
      </c>
    </row>
    <row r="1350" spans="7:10" x14ac:dyDescent="0.25">
      <c r="G1350" s="325" t="s">
        <v>368</v>
      </c>
      <c r="H1350" s="325" t="s">
        <v>3051</v>
      </c>
      <c r="I1350" s="325" t="s">
        <v>3052</v>
      </c>
      <c r="J1350" s="326">
        <v>50</v>
      </c>
    </row>
    <row r="1351" spans="7:10" x14ac:dyDescent="0.25">
      <c r="G1351" s="325" t="s">
        <v>368</v>
      </c>
      <c r="H1351" s="325" t="s">
        <v>3053</v>
      </c>
      <c r="I1351" s="325" t="s">
        <v>3054</v>
      </c>
      <c r="J1351" s="326">
        <v>50</v>
      </c>
    </row>
    <row r="1352" spans="7:10" x14ac:dyDescent="0.25">
      <c r="G1352" s="325" t="s">
        <v>368</v>
      </c>
      <c r="H1352" s="325" t="s">
        <v>3055</v>
      </c>
      <c r="I1352" s="325" t="s">
        <v>3056</v>
      </c>
      <c r="J1352" s="326">
        <v>50</v>
      </c>
    </row>
    <row r="1353" spans="7:10" ht="30" x14ac:dyDescent="0.25">
      <c r="G1353" s="325" t="s">
        <v>368</v>
      </c>
      <c r="H1353" s="325" t="s">
        <v>3057</v>
      </c>
      <c r="I1353" s="325" t="s">
        <v>3058</v>
      </c>
      <c r="J1353" s="326">
        <v>50</v>
      </c>
    </row>
    <row r="1354" spans="7:10" x14ac:dyDescent="0.25">
      <c r="G1354" s="325" t="s">
        <v>368</v>
      </c>
      <c r="H1354" s="325" t="s">
        <v>3059</v>
      </c>
      <c r="I1354" s="325" t="s">
        <v>3060</v>
      </c>
      <c r="J1354" s="326">
        <v>50</v>
      </c>
    </row>
    <row r="1355" spans="7:10" ht="30" x14ac:dyDescent="0.25">
      <c r="G1355" s="325" t="s">
        <v>368</v>
      </c>
      <c r="H1355" s="325" t="s">
        <v>3061</v>
      </c>
      <c r="I1355" s="325" t="s">
        <v>3062</v>
      </c>
      <c r="J1355" s="326">
        <v>50</v>
      </c>
    </row>
    <row r="1356" spans="7:10" x14ac:dyDescent="0.25">
      <c r="G1356" s="325" t="s">
        <v>368</v>
      </c>
      <c r="H1356" s="325" t="s">
        <v>3063</v>
      </c>
      <c r="I1356" s="325" t="s">
        <v>3064</v>
      </c>
      <c r="J1356" s="326">
        <v>50</v>
      </c>
    </row>
    <row r="1357" spans="7:10" x14ac:dyDescent="0.25">
      <c r="G1357" s="325" t="s">
        <v>368</v>
      </c>
      <c r="H1357" s="325" t="s">
        <v>3065</v>
      </c>
      <c r="I1357" s="325" t="s">
        <v>3066</v>
      </c>
      <c r="J1357" s="326">
        <v>50</v>
      </c>
    </row>
    <row r="1358" spans="7:10" x14ac:dyDescent="0.25">
      <c r="G1358" s="325" t="s">
        <v>368</v>
      </c>
      <c r="H1358" s="325" t="s">
        <v>3067</v>
      </c>
      <c r="I1358" s="325" t="s">
        <v>3068</v>
      </c>
      <c r="J1358" s="326">
        <v>50</v>
      </c>
    </row>
    <row r="1359" spans="7:10" x14ac:dyDescent="0.25">
      <c r="G1359" s="325" t="s">
        <v>368</v>
      </c>
      <c r="H1359" s="325" t="s">
        <v>3069</v>
      </c>
      <c r="I1359" s="325" t="s">
        <v>3070</v>
      </c>
      <c r="J1359" s="326">
        <v>50</v>
      </c>
    </row>
    <row r="1360" spans="7:10" ht="30" x14ac:dyDescent="0.25">
      <c r="G1360" s="325" t="s">
        <v>368</v>
      </c>
      <c r="H1360" s="325" t="s">
        <v>3071</v>
      </c>
      <c r="I1360" s="325" t="s">
        <v>3072</v>
      </c>
      <c r="J1360" s="326">
        <v>50</v>
      </c>
    </row>
    <row r="1361" spans="7:10" x14ac:dyDescent="0.25">
      <c r="G1361" s="325" t="s">
        <v>368</v>
      </c>
      <c r="H1361" s="325" t="s">
        <v>3073</v>
      </c>
      <c r="I1361" s="325" t="s">
        <v>3074</v>
      </c>
      <c r="J1361" s="326">
        <v>50</v>
      </c>
    </row>
    <row r="1362" spans="7:10" x14ac:dyDescent="0.25">
      <c r="G1362" s="325" t="s">
        <v>368</v>
      </c>
      <c r="H1362" s="325" t="s">
        <v>3075</v>
      </c>
      <c r="I1362" s="325" t="s">
        <v>3074</v>
      </c>
      <c r="J1362" s="326">
        <v>50</v>
      </c>
    </row>
    <row r="1363" spans="7:10" x14ac:dyDescent="0.25">
      <c r="G1363" s="325" t="s">
        <v>368</v>
      </c>
      <c r="H1363" s="325" t="s">
        <v>3076</v>
      </c>
      <c r="I1363" s="325" t="s">
        <v>3077</v>
      </c>
      <c r="J1363" s="326">
        <v>50</v>
      </c>
    </row>
    <row r="1364" spans="7:10" x14ac:dyDescent="0.25">
      <c r="G1364" s="325" t="s">
        <v>368</v>
      </c>
      <c r="H1364" s="325" t="s">
        <v>3078</v>
      </c>
      <c r="I1364" s="325" t="s">
        <v>3079</v>
      </c>
      <c r="J1364" s="326">
        <v>50</v>
      </c>
    </row>
    <row r="1365" spans="7:10" x14ac:dyDescent="0.25">
      <c r="G1365" s="325" t="s">
        <v>368</v>
      </c>
      <c r="H1365" s="325" t="s">
        <v>3080</v>
      </c>
      <c r="I1365" s="325" t="s">
        <v>3081</v>
      </c>
      <c r="J1365" s="326">
        <v>50</v>
      </c>
    </row>
    <row r="1366" spans="7:10" x14ac:dyDescent="0.25">
      <c r="G1366" s="325" t="s">
        <v>368</v>
      </c>
      <c r="H1366" s="325" t="s">
        <v>3082</v>
      </c>
      <c r="I1366" s="325" t="s">
        <v>3083</v>
      </c>
      <c r="J1366" s="326">
        <v>50</v>
      </c>
    </row>
    <row r="1367" spans="7:10" x14ac:dyDescent="0.25">
      <c r="G1367" s="325" t="s">
        <v>368</v>
      </c>
      <c r="H1367" s="325" t="s">
        <v>3084</v>
      </c>
      <c r="I1367" s="325" t="s">
        <v>3085</v>
      </c>
      <c r="J1367" s="326">
        <v>50</v>
      </c>
    </row>
    <row r="1368" spans="7:10" x14ac:dyDescent="0.25">
      <c r="G1368" s="325" t="s">
        <v>368</v>
      </c>
      <c r="H1368" s="325" t="s">
        <v>3086</v>
      </c>
      <c r="I1368" s="325" t="s">
        <v>3087</v>
      </c>
      <c r="J1368" s="326">
        <v>50</v>
      </c>
    </row>
    <row r="1369" spans="7:10" ht="30" x14ac:dyDescent="0.25">
      <c r="G1369" s="325" t="s">
        <v>368</v>
      </c>
      <c r="H1369" s="325" t="s">
        <v>3088</v>
      </c>
      <c r="I1369" s="325" t="s">
        <v>3089</v>
      </c>
      <c r="J1369" s="326">
        <v>50</v>
      </c>
    </row>
    <row r="1370" spans="7:10" x14ac:dyDescent="0.25">
      <c r="G1370" s="325" t="s">
        <v>368</v>
      </c>
      <c r="H1370" s="325" t="s">
        <v>3090</v>
      </c>
      <c r="I1370" s="325" t="s">
        <v>3091</v>
      </c>
      <c r="J1370" s="326">
        <v>50</v>
      </c>
    </row>
    <row r="1371" spans="7:10" x14ac:dyDescent="0.25">
      <c r="G1371" s="325" t="s">
        <v>368</v>
      </c>
      <c r="H1371" s="325" t="s">
        <v>3092</v>
      </c>
      <c r="I1371" s="325" t="s">
        <v>3093</v>
      </c>
      <c r="J1371" s="326">
        <v>50</v>
      </c>
    </row>
    <row r="1372" spans="7:10" x14ac:dyDescent="0.25">
      <c r="G1372" s="325" t="s">
        <v>368</v>
      </c>
      <c r="H1372" s="325" t="s">
        <v>3094</v>
      </c>
      <c r="I1372" s="325" t="s">
        <v>3095</v>
      </c>
      <c r="J1372" s="326">
        <v>50</v>
      </c>
    </row>
    <row r="1373" spans="7:10" x14ac:dyDescent="0.25">
      <c r="G1373" s="325" t="s">
        <v>368</v>
      </c>
      <c r="H1373" s="325" t="s">
        <v>3096</v>
      </c>
      <c r="I1373" s="325" t="s">
        <v>3097</v>
      </c>
      <c r="J1373" s="326">
        <v>50</v>
      </c>
    </row>
    <row r="1374" spans="7:10" x14ac:dyDescent="0.25">
      <c r="G1374" s="325" t="s">
        <v>368</v>
      </c>
      <c r="H1374" s="325" t="s">
        <v>3098</v>
      </c>
      <c r="I1374" s="325" t="s">
        <v>3099</v>
      </c>
      <c r="J1374" s="326">
        <v>50</v>
      </c>
    </row>
    <row r="1375" spans="7:10" x14ac:dyDescent="0.25">
      <c r="G1375" s="325" t="s">
        <v>368</v>
      </c>
      <c r="H1375" s="325" t="s">
        <v>3100</v>
      </c>
      <c r="I1375" s="325" t="s">
        <v>3101</v>
      </c>
      <c r="J1375" s="326">
        <v>50</v>
      </c>
    </row>
    <row r="1376" spans="7:10" x14ac:dyDescent="0.25">
      <c r="G1376" s="325" t="s">
        <v>368</v>
      </c>
      <c r="H1376" s="325" t="s">
        <v>3102</v>
      </c>
      <c r="I1376" s="325" t="s">
        <v>3103</v>
      </c>
      <c r="J1376" s="326">
        <v>50</v>
      </c>
    </row>
    <row r="1377" spans="7:10" x14ac:dyDescent="0.25">
      <c r="G1377" s="325" t="s">
        <v>368</v>
      </c>
      <c r="H1377" s="325" t="s">
        <v>3104</v>
      </c>
      <c r="I1377" s="325" t="s">
        <v>3105</v>
      </c>
      <c r="J1377" s="326">
        <v>50</v>
      </c>
    </row>
    <row r="1378" spans="7:10" x14ac:dyDescent="0.25">
      <c r="G1378" s="325" t="s">
        <v>368</v>
      </c>
      <c r="H1378" s="325" t="s">
        <v>3106</v>
      </c>
      <c r="I1378" s="325" t="s">
        <v>3107</v>
      </c>
      <c r="J1378" s="326">
        <v>50</v>
      </c>
    </row>
    <row r="1379" spans="7:10" x14ac:dyDescent="0.25">
      <c r="G1379" s="325" t="s">
        <v>368</v>
      </c>
      <c r="H1379" s="325" t="s">
        <v>3108</v>
      </c>
      <c r="I1379" s="325" t="s">
        <v>3109</v>
      </c>
      <c r="J1379" s="326">
        <v>50</v>
      </c>
    </row>
    <row r="1380" spans="7:10" x14ac:dyDescent="0.25">
      <c r="G1380" s="325" t="s">
        <v>368</v>
      </c>
      <c r="H1380" s="325" t="s">
        <v>3110</v>
      </c>
      <c r="I1380" s="325" t="s">
        <v>3111</v>
      </c>
      <c r="J1380" s="326">
        <v>50</v>
      </c>
    </row>
    <row r="1381" spans="7:10" x14ac:dyDescent="0.25">
      <c r="G1381" s="325" t="s">
        <v>368</v>
      </c>
      <c r="H1381" s="325" t="s">
        <v>3112</v>
      </c>
      <c r="I1381" s="325" t="s">
        <v>3113</v>
      </c>
      <c r="J1381" s="326">
        <v>50</v>
      </c>
    </row>
    <row r="1382" spans="7:10" x14ac:dyDescent="0.25">
      <c r="G1382" s="325" t="s">
        <v>368</v>
      </c>
      <c r="H1382" s="325" t="s">
        <v>3114</v>
      </c>
      <c r="I1382" s="325" t="s">
        <v>3115</v>
      </c>
      <c r="J1382" s="326">
        <v>50</v>
      </c>
    </row>
    <row r="1383" spans="7:10" x14ac:dyDescent="0.25">
      <c r="G1383" s="325" t="s">
        <v>368</v>
      </c>
      <c r="H1383" s="325" t="s">
        <v>3116</v>
      </c>
      <c r="I1383" s="325" t="s">
        <v>3117</v>
      </c>
      <c r="J1383" s="326">
        <v>50</v>
      </c>
    </row>
    <row r="1384" spans="7:10" x14ac:dyDescent="0.25">
      <c r="G1384" s="325" t="s">
        <v>368</v>
      </c>
      <c r="H1384" s="325" t="s">
        <v>3118</v>
      </c>
      <c r="I1384" s="325" t="s">
        <v>3119</v>
      </c>
      <c r="J1384" s="326">
        <v>50</v>
      </c>
    </row>
    <row r="1385" spans="7:10" x14ac:dyDescent="0.25">
      <c r="G1385" s="325" t="s">
        <v>368</v>
      </c>
      <c r="H1385" s="325" t="s">
        <v>3120</v>
      </c>
      <c r="I1385" s="325" t="s">
        <v>3121</v>
      </c>
      <c r="J1385" s="326">
        <v>50</v>
      </c>
    </row>
    <row r="1386" spans="7:10" x14ac:dyDescent="0.25">
      <c r="G1386" s="325" t="s">
        <v>368</v>
      </c>
      <c r="H1386" s="325" t="s">
        <v>3122</v>
      </c>
      <c r="I1386" s="325" t="s">
        <v>3123</v>
      </c>
      <c r="J1386" s="326">
        <v>50</v>
      </c>
    </row>
    <row r="1387" spans="7:10" x14ac:dyDescent="0.25">
      <c r="G1387" s="325" t="s">
        <v>368</v>
      </c>
      <c r="H1387" s="325" t="s">
        <v>3124</v>
      </c>
      <c r="I1387" s="325" t="s">
        <v>3125</v>
      </c>
      <c r="J1387" s="326">
        <v>50</v>
      </c>
    </row>
    <row r="1388" spans="7:10" x14ac:dyDescent="0.25">
      <c r="G1388" s="325" t="s">
        <v>368</v>
      </c>
      <c r="H1388" s="325" t="s">
        <v>3126</v>
      </c>
      <c r="I1388" s="325" t="s">
        <v>3127</v>
      </c>
      <c r="J1388" s="326">
        <v>50</v>
      </c>
    </row>
    <row r="1389" spans="7:10" x14ac:dyDescent="0.25">
      <c r="G1389" s="325" t="s">
        <v>368</v>
      </c>
      <c r="H1389" s="325" t="s">
        <v>3128</v>
      </c>
      <c r="I1389" s="325" t="s">
        <v>3129</v>
      </c>
      <c r="J1389" s="326">
        <v>50</v>
      </c>
    </row>
    <row r="1390" spans="7:10" x14ac:dyDescent="0.25">
      <c r="G1390" s="325" t="s">
        <v>368</v>
      </c>
      <c r="H1390" s="325" t="s">
        <v>3130</v>
      </c>
      <c r="I1390" s="325" t="s">
        <v>3131</v>
      </c>
      <c r="J1390" s="326">
        <v>50</v>
      </c>
    </row>
    <row r="1391" spans="7:10" x14ac:dyDescent="0.25">
      <c r="G1391" s="325" t="s">
        <v>368</v>
      </c>
      <c r="H1391" s="325" t="s">
        <v>3132</v>
      </c>
      <c r="I1391" s="325" t="s">
        <v>3133</v>
      </c>
      <c r="J1391" s="326">
        <v>50</v>
      </c>
    </row>
    <row r="1392" spans="7:10" x14ac:dyDescent="0.25">
      <c r="G1392" s="325" t="s">
        <v>368</v>
      </c>
      <c r="H1392" s="325" t="s">
        <v>3134</v>
      </c>
      <c r="I1392" s="325" t="s">
        <v>3135</v>
      </c>
      <c r="J1392" s="326">
        <v>50</v>
      </c>
    </row>
    <row r="1393" spans="7:10" x14ac:dyDescent="0.25">
      <c r="G1393" s="325" t="s">
        <v>368</v>
      </c>
      <c r="H1393" s="325" t="s">
        <v>3136</v>
      </c>
      <c r="I1393" s="325" t="s">
        <v>3137</v>
      </c>
      <c r="J1393" s="326">
        <v>48</v>
      </c>
    </row>
    <row r="1394" spans="7:10" x14ac:dyDescent="0.25">
      <c r="G1394" s="325" t="s">
        <v>368</v>
      </c>
      <c r="H1394" s="325" t="s">
        <v>3138</v>
      </c>
      <c r="I1394" s="325" t="s">
        <v>3139</v>
      </c>
      <c r="J1394" s="326">
        <v>45</v>
      </c>
    </row>
    <row r="1395" spans="7:10" x14ac:dyDescent="0.25">
      <c r="G1395" s="325" t="s">
        <v>368</v>
      </c>
      <c r="H1395" s="325" t="s">
        <v>3140</v>
      </c>
      <c r="I1395" s="325" t="s">
        <v>3141</v>
      </c>
      <c r="J1395" s="326">
        <v>45</v>
      </c>
    </row>
    <row r="1396" spans="7:10" x14ac:dyDescent="0.25">
      <c r="G1396" s="325" t="s">
        <v>368</v>
      </c>
      <c r="H1396" s="325" t="s">
        <v>3142</v>
      </c>
      <c r="I1396" s="325" t="s">
        <v>3143</v>
      </c>
      <c r="J1396" s="326">
        <v>45</v>
      </c>
    </row>
    <row r="1397" spans="7:10" x14ac:dyDescent="0.25">
      <c r="G1397" s="325" t="s">
        <v>368</v>
      </c>
      <c r="H1397" s="325" t="s">
        <v>3144</v>
      </c>
      <c r="I1397" s="325" t="s">
        <v>3145</v>
      </c>
      <c r="J1397" s="326">
        <v>40</v>
      </c>
    </row>
    <row r="1398" spans="7:10" x14ac:dyDescent="0.25">
      <c r="G1398" s="325" t="s">
        <v>368</v>
      </c>
      <c r="H1398" s="325" t="s">
        <v>3146</v>
      </c>
      <c r="I1398" s="325" t="s">
        <v>3147</v>
      </c>
      <c r="J1398" s="326">
        <v>40</v>
      </c>
    </row>
    <row r="1399" spans="7:10" x14ac:dyDescent="0.25">
      <c r="G1399" s="325" t="s">
        <v>368</v>
      </c>
      <c r="H1399" s="325" t="s">
        <v>3148</v>
      </c>
      <c r="I1399" s="325" t="s">
        <v>3149</v>
      </c>
      <c r="J1399" s="326">
        <v>40</v>
      </c>
    </row>
    <row r="1400" spans="7:10" x14ac:dyDescent="0.25">
      <c r="G1400" s="325" t="s">
        <v>368</v>
      </c>
      <c r="H1400" s="325" t="s">
        <v>3150</v>
      </c>
      <c r="I1400" s="325" t="s">
        <v>3151</v>
      </c>
      <c r="J1400" s="326">
        <v>40</v>
      </c>
    </row>
    <row r="1401" spans="7:10" x14ac:dyDescent="0.25">
      <c r="G1401" s="325" t="s">
        <v>368</v>
      </c>
      <c r="H1401" s="325" t="s">
        <v>3152</v>
      </c>
      <c r="I1401" s="325" t="s">
        <v>3153</v>
      </c>
      <c r="J1401" s="326">
        <v>38</v>
      </c>
    </row>
    <row r="1402" spans="7:10" x14ac:dyDescent="0.25">
      <c r="G1402" s="325" t="s">
        <v>368</v>
      </c>
      <c r="H1402" s="325" t="s">
        <v>3154</v>
      </c>
      <c r="I1402" s="325" t="s">
        <v>3155</v>
      </c>
      <c r="J1402" s="326">
        <v>35</v>
      </c>
    </row>
    <row r="1403" spans="7:10" x14ac:dyDescent="0.25">
      <c r="G1403" s="325" t="s">
        <v>368</v>
      </c>
      <c r="H1403" s="325" t="s">
        <v>3156</v>
      </c>
      <c r="I1403" s="325" t="s">
        <v>3157</v>
      </c>
      <c r="J1403" s="326">
        <v>35</v>
      </c>
    </row>
    <row r="1404" spans="7:10" x14ac:dyDescent="0.25">
      <c r="G1404" s="325" t="s">
        <v>368</v>
      </c>
      <c r="H1404" s="325" t="s">
        <v>3158</v>
      </c>
      <c r="I1404" s="325" t="s">
        <v>3159</v>
      </c>
      <c r="J1404" s="326">
        <v>35</v>
      </c>
    </row>
    <row r="1405" spans="7:10" x14ac:dyDescent="0.25">
      <c r="G1405" s="325" t="s">
        <v>368</v>
      </c>
      <c r="H1405" s="325" t="s">
        <v>3160</v>
      </c>
      <c r="I1405" s="325" t="s">
        <v>3161</v>
      </c>
      <c r="J1405" s="326">
        <v>35</v>
      </c>
    </row>
    <row r="1406" spans="7:10" x14ac:dyDescent="0.25">
      <c r="G1406" s="325" t="s">
        <v>368</v>
      </c>
      <c r="H1406" s="325" t="s">
        <v>3162</v>
      </c>
      <c r="I1406" s="325" t="s">
        <v>3163</v>
      </c>
      <c r="J1406" s="326">
        <v>32</v>
      </c>
    </row>
    <row r="1407" spans="7:10" x14ac:dyDescent="0.25">
      <c r="G1407" s="325" t="s">
        <v>368</v>
      </c>
      <c r="H1407" s="325" t="s">
        <v>3164</v>
      </c>
      <c r="I1407" s="325" t="s">
        <v>3165</v>
      </c>
      <c r="J1407" s="326">
        <v>30</v>
      </c>
    </row>
    <row r="1408" spans="7:10" x14ac:dyDescent="0.25">
      <c r="G1408" s="325" t="s">
        <v>368</v>
      </c>
      <c r="H1408" s="325" t="s">
        <v>3166</v>
      </c>
      <c r="I1408" s="325" t="s">
        <v>3167</v>
      </c>
      <c r="J1408" s="326">
        <v>30</v>
      </c>
    </row>
    <row r="1409" spans="7:10" x14ac:dyDescent="0.25">
      <c r="G1409" s="325" t="s">
        <v>368</v>
      </c>
      <c r="H1409" s="325" t="s">
        <v>3168</v>
      </c>
      <c r="I1409" s="325" t="s">
        <v>3169</v>
      </c>
      <c r="J1409" s="326">
        <v>30</v>
      </c>
    </row>
    <row r="1410" spans="7:10" x14ac:dyDescent="0.25">
      <c r="G1410" s="325" t="s">
        <v>368</v>
      </c>
      <c r="H1410" s="325" t="s">
        <v>3170</v>
      </c>
      <c r="I1410" s="325" t="s">
        <v>3171</v>
      </c>
      <c r="J1410" s="326">
        <v>30</v>
      </c>
    </row>
    <row r="1411" spans="7:10" ht="30" x14ac:dyDescent="0.25">
      <c r="G1411" s="325" t="s">
        <v>368</v>
      </c>
      <c r="H1411" s="325" t="s">
        <v>3172</v>
      </c>
      <c r="I1411" s="325" t="s">
        <v>3173</v>
      </c>
      <c r="J1411" s="326">
        <v>25</v>
      </c>
    </row>
    <row r="1412" spans="7:10" x14ac:dyDescent="0.25">
      <c r="G1412" s="325" t="s">
        <v>368</v>
      </c>
      <c r="H1412" s="325" t="s">
        <v>3174</v>
      </c>
      <c r="I1412" s="325" t="s">
        <v>3175</v>
      </c>
      <c r="J1412" s="326">
        <v>25</v>
      </c>
    </row>
    <row r="1413" spans="7:10" x14ac:dyDescent="0.25">
      <c r="G1413" s="325" t="s">
        <v>368</v>
      </c>
      <c r="H1413" s="325" t="s">
        <v>3176</v>
      </c>
      <c r="I1413" s="325" t="s">
        <v>3177</v>
      </c>
      <c r="J1413" s="326">
        <v>25</v>
      </c>
    </row>
    <row r="1414" spans="7:10" x14ac:dyDescent="0.25">
      <c r="G1414" s="325" t="s">
        <v>368</v>
      </c>
      <c r="H1414" s="325" t="s">
        <v>3178</v>
      </c>
      <c r="I1414" s="325" t="s">
        <v>3179</v>
      </c>
      <c r="J1414" s="326">
        <v>25</v>
      </c>
    </row>
    <row r="1415" spans="7:10" x14ac:dyDescent="0.25">
      <c r="G1415" s="325" t="s">
        <v>368</v>
      </c>
      <c r="H1415" s="325" t="s">
        <v>3180</v>
      </c>
      <c r="I1415" s="325" t="s">
        <v>3181</v>
      </c>
      <c r="J1415" s="326">
        <v>25</v>
      </c>
    </row>
    <row r="1416" spans="7:10" x14ac:dyDescent="0.25">
      <c r="G1416" s="325" t="s">
        <v>368</v>
      </c>
      <c r="H1416" s="325" t="s">
        <v>3182</v>
      </c>
      <c r="I1416" s="325" t="s">
        <v>3183</v>
      </c>
      <c r="J1416" s="326">
        <v>25</v>
      </c>
    </row>
    <row r="1417" spans="7:10" x14ac:dyDescent="0.25">
      <c r="G1417" s="325" t="s">
        <v>368</v>
      </c>
      <c r="H1417" s="325" t="s">
        <v>3184</v>
      </c>
      <c r="I1417" s="325" t="s">
        <v>3185</v>
      </c>
      <c r="J1417" s="326">
        <v>25</v>
      </c>
    </row>
    <row r="1418" spans="7:10" x14ac:dyDescent="0.25">
      <c r="G1418" s="325" t="s">
        <v>368</v>
      </c>
      <c r="H1418" s="325" t="s">
        <v>3186</v>
      </c>
      <c r="I1418" s="325" t="s">
        <v>3187</v>
      </c>
      <c r="J1418" s="326">
        <v>25</v>
      </c>
    </row>
    <row r="1419" spans="7:10" x14ac:dyDescent="0.25">
      <c r="G1419" s="325" t="s">
        <v>368</v>
      </c>
      <c r="H1419" s="325" t="s">
        <v>3188</v>
      </c>
      <c r="I1419" s="325" t="s">
        <v>3189</v>
      </c>
      <c r="J1419" s="326">
        <v>25</v>
      </c>
    </row>
    <row r="1420" spans="7:10" x14ac:dyDescent="0.25">
      <c r="G1420" s="325" t="s">
        <v>368</v>
      </c>
      <c r="H1420" s="325" t="s">
        <v>3190</v>
      </c>
      <c r="I1420" s="325" t="s">
        <v>3191</v>
      </c>
      <c r="J1420" s="326">
        <v>25</v>
      </c>
    </row>
    <row r="1421" spans="7:10" x14ac:dyDescent="0.25">
      <c r="G1421" s="325" t="s">
        <v>368</v>
      </c>
      <c r="H1421" s="325" t="s">
        <v>3192</v>
      </c>
      <c r="I1421" s="325" t="s">
        <v>3193</v>
      </c>
      <c r="J1421" s="326">
        <v>25</v>
      </c>
    </row>
    <row r="1422" spans="7:10" x14ac:dyDescent="0.25">
      <c r="G1422" s="325" t="s">
        <v>368</v>
      </c>
      <c r="H1422" s="325" t="s">
        <v>3194</v>
      </c>
      <c r="I1422" s="325" t="s">
        <v>3195</v>
      </c>
      <c r="J1422" s="326">
        <v>25</v>
      </c>
    </row>
    <row r="1423" spans="7:10" x14ac:dyDescent="0.25">
      <c r="G1423" s="325" t="s">
        <v>368</v>
      </c>
      <c r="H1423" s="325" t="s">
        <v>3196</v>
      </c>
      <c r="I1423" s="325" t="s">
        <v>3197</v>
      </c>
      <c r="J1423" s="326">
        <v>25</v>
      </c>
    </row>
    <row r="1424" spans="7:10" x14ac:dyDescent="0.25">
      <c r="G1424" s="325" t="s">
        <v>368</v>
      </c>
      <c r="H1424" s="325" t="s">
        <v>3198</v>
      </c>
      <c r="I1424" s="325" t="s">
        <v>3199</v>
      </c>
      <c r="J1424" s="326">
        <v>22</v>
      </c>
    </row>
    <row r="1425" spans="7:10" x14ac:dyDescent="0.25">
      <c r="G1425" s="325" t="s">
        <v>368</v>
      </c>
      <c r="H1425" s="325" t="s">
        <v>3200</v>
      </c>
      <c r="I1425" s="325" t="s">
        <v>3201</v>
      </c>
      <c r="J1425" s="326">
        <v>21</v>
      </c>
    </row>
    <row r="1426" spans="7:10" x14ac:dyDescent="0.25">
      <c r="G1426" s="325" t="s">
        <v>368</v>
      </c>
      <c r="H1426" s="325" t="s">
        <v>3202</v>
      </c>
      <c r="I1426" s="325" t="s">
        <v>3203</v>
      </c>
      <c r="J1426" s="326">
        <v>20</v>
      </c>
    </row>
    <row r="1427" spans="7:10" x14ac:dyDescent="0.25">
      <c r="G1427" s="325" t="s">
        <v>368</v>
      </c>
      <c r="H1427" s="325" t="s">
        <v>3204</v>
      </c>
      <c r="I1427" s="325" t="s">
        <v>3205</v>
      </c>
      <c r="J1427" s="326">
        <v>20</v>
      </c>
    </row>
    <row r="1428" spans="7:10" x14ac:dyDescent="0.25">
      <c r="G1428" s="325" t="s">
        <v>368</v>
      </c>
      <c r="H1428" s="325" t="s">
        <v>3206</v>
      </c>
      <c r="I1428" s="325" t="s">
        <v>3207</v>
      </c>
      <c r="J1428" s="326">
        <v>20</v>
      </c>
    </row>
    <row r="1429" spans="7:10" x14ac:dyDescent="0.25">
      <c r="G1429" s="325" t="s">
        <v>368</v>
      </c>
      <c r="H1429" s="325" t="s">
        <v>3208</v>
      </c>
      <c r="I1429" s="325" t="s">
        <v>3209</v>
      </c>
      <c r="J1429" s="326">
        <v>20</v>
      </c>
    </row>
    <row r="1430" spans="7:10" x14ac:dyDescent="0.25">
      <c r="G1430" s="325" t="s">
        <v>368</v>
      </c>
      <c r="H1430" s="325" t="s">
        <v>3210</v>
      </c>
      <c r="I1430" s="325" t="s">
        <v>3211</v>
      </c>
      <c r="J1430" s="326">
        <v>20</v>
      </c>
    </row>
    <row r="1431" spans="7:10" x14ac:dyDescent="0.25">
      <c r="G1431" s="325" t="s">
        <v>368</v>
      </c>
      <c r="H1431" s="325" t="s">
        <v>3212</v>
      </c>
      <c r="I1431" s="325" t="s">
        <v>3213</v>
      </c>
      <c r="J1431" s="326">
        <v>20</v>
      </c>
    </row>
    <row r="1432" spans="7:10" x14ac:dyDescent="0.25">
      <c r="G1432" s="325" t="s">
        <v>368</v>
      </c>
      <c r="H1432" s="325" t="s">
        <v>3214</v>
      </c>
      <c r="I1432" s="325" t="s">
        <v>3215</v>
      </c>
      <c r="J1432" s="326">
        <v>20</v>
      </c>
    </row>
    <row r="1433" spans="7:10" x14ac:dyDescent="0.25">
      <c r="G1433" s="325" t="s">
        <v>368</v>
      </c>
      <c r="H1433" s="325" t="s">
        <v>3216</v>
      </c>
      <c r="I1433" s="325" t="s">
        <v>3217</v>
      </c>
      <c r="J1433" s="326">
        <v>20</v>
      </c>
    </row>
    <row r="1434" spans="7:10" x14ac:dyDescent="0.25">
      <c r="G1434" s="325" t="s">
        <v>368</v>
      </c>
      <c r="H1434" s="325" t="s">
        <v>3218</v>
      </c>
      <c r="I1434" s="325" t="s">
        <v>3219</v>
      </c>
      <c r="J1434" s="326">
        <v>20</v>
      </c>
    </row>
    <row r="1435" spans="7:10" x14ac:dyDescent="0.25">
      <c r="G1435" s="325" t="s">
        <v>368</v>
      </c>
      <c r="H1435" s="325" t="s">
        <v>3220</v>
      </c>
      <c r="I1435" s="325" t="s">
        <v>3221</v>
      </c>
      <c r="J1435" s="326">
        <v>20</v>
      </c>
    </row>
    <row r="1436" spans="7:10" x14ac:dyDescent="0.25">
      <c r="G1436" s="325" t="s">
        <v>368</v>
      </c>
      <c r="H1436" s="325" t="s">
        <v>3222</v>
      </c>
      <c r="I1436" s="325" t="s">
        <v>3223</v>
      </c>
      <c r="J1436" s="326">
        <v>20</v>
      </c>
    </row>
    <row r="1437" spans="7:10" x14ac:dyDescent="0.25">
      <c r="G1437" s="325" t="s">
        <v>368</v>
      </c>
      <c r="H1437" s="325" t="s">
        <v>3224</v>
      </c>
      <c r="I1437" s="325" t="s">
        <v>3225</v>
      </c>
      <c r="J1437" s="326">
        <v>19</v>
      </c>
    </row>
    <row r="1438" spans="7:10" x14ac:dyDescent="0.25">
      <c r="G1438" s="325" t="s">
        <v>368</v>
      </c>
      <c r="H1438" s="325" t="s">
        <v>3226</v>
      </c>
      <c r="I1438" s="325" t="s">
        <v>3227</v>
      </c>
      <c r="J1438" s="326">
        <v>18</v>
      </c>
    </row>
    <row r="1439" spans="7:10" x14ac:dyDescent="0.25">
      <c r="G1439" s="325" t="s">
        <v>368</v>
      </c>
      <c r="H1439" s="325" t="s">
        <v>3228</v>
      </c>
      <c r="I1439" s="325" t="s">
        <v>3229</v>
      </c>
      <c r="J1439" s="326">
        <v>15</v>
      </c>
    </row>
    <row r="1440" spans="7:10" x14ac:dyDescent="0.25">
      <c r="G1440" s="325" t="s">
        <v>368</v>
      </c>
      <c r="H1440" s="325" t="s">
        <v>3230</v>
      </c>
      <c r="I1440" s="325" t="s">
        <v>3231</v>
      </c>
      <c r="J1440" s="326">
        <v>15</v>
      </c>
    </row>
    <row r="1441" spans="7:10" x14ac:dyDescent="0.25">
      <c r="G1441" s="325" t="s">
        <v>368</v>
      </c>
      <c r="H1441" s="325" t="s">
        <v>3232</v>
      </c>
      <c r="I1441" s="325" t="s">
        <v>3233</v>
      </c>
      <c r="J1441" s="326">
        <v>15</v>
      </c>
    </row>
    <row r="1442" spans="7:10" x14ac:dyDescent="0.25">
      <c r="G1442" s="325" t="s">
        <v>368</v>
      </c>
      <c r="H1442" s="325" t="s">
        <v>3234</v>
      </c>
      <c r="I1442" s="325" t="s">
        <v>3235</v>
      </c>
      <c r="J1442" s="326">
        <v>15</v>
      </c>
    </row>
    <row r="1443" spans="7:10" x14ac:dyDescent="0.25">
      <c r="G1443" s="325" t="s">
        <v>368</v>
      </c>
      <c r="H1443" s="325" t="s">
        <v>3236</v>
      </c>
      <c r="I1443" s="325" t="s">
        <v>3237</v>
      </c>
      <c r="J1443" s="326">
        <v>15</v>
      </c>
    </row>
    <row r="1444" spans="7:10" x14ac:dyDescent="0.25">
      <c r="G1444" s="325" t="s">
        <v>368</v>
      </c>
      <c r="H1444" s="325" t="s">
        <v>3238</v>
      </c>
      <c r="I1444" s="325" t="s">
        <v>3239</v>
      </c>
      <c r="J1444" s="326">
        <v>13</v>
      </c>
    </row>
    <row r="1445" spans="7:10" x14ac:dyDescent="0.25">
      <c r="G1445" s="325" t="s">
        <v>368</v>
      </c>
      <c r="H1445" s="325" t="s">
        <v>3240</v>
      </c>
      <c r="I1445" s="325" t="s">
        <v>3241</v>
      </c>
      <c r="J1445" s="326">
        <v>10</v>
      </c>
    </row>
    <row r="1446" spans="7:10" ht="30" x14ac:dyDescent="0.25">
      <c r="G1446" s="325" t="s">
        <v>368</v>
      </c>
      <c r="H1446" s="325" t="s">
        <v>3242</v>
      </c>
      <c r="I1446" s="325" t="s">
        <v>3243</v>
      </c>
      <c r="J1446" s="326">
        <v>10</v>
      </c>
    </row>
    <row r="1447" spans="7:10" x14ac:dyDescent="0.25">
      <c r="G1447" s="325" t="s">
        <v>368</v>
      </c>
      <c r="H1447" s="325" t="s">
        <v>3244</v>
      </c>
      <c r="I1447" s="325" t="s">
        <v>3245</v>
      </c>
      <c r="J1447" s="326">
        <v>10</v>
      </c>
    </row>
    <row r="1448" spans="7:10" x14ac:dyDescent="0.25">
      <c r="G1448" s="325" t="s">
        <v>368</v>
      </c>
      <c r="H1448" s="325" t="s">
        <v>3246</v>
      </c>
      <c r="I1448" s="325" t="s">
        <v>3247</v>
      </c>
      <c r="J1448" s="326">
        <v>10</v>
      </c>
    </row>
    <row r="1449" spans="7:10" x14ac:dyDescent="0.25">
      <c r="G1449" s="325" t="s">
        <v>368</v>
      </c>
      <c r="H1449" s="325" t="s">
        <v>3248</v>
      </c>
      <c r="I1449" s="325" t="s">
        <v>3249</v>
      </c>
      <c r="J1449" s="326">
        <v>10</v>
      </c>
    </row>
    <row r="1450" spans="7:10" x14ac:dyDescent="0.25">
      <c r="G1450" s="325" t="s">
        <v>368</v>
      </c>
      <c r="H1450" s="325" t="s">
        <v>3250</v>
      </c>
      <c r="I1450" s="325" t="s">
        <v>3251</v>
      </c>
      <c r="J1450" s="326">
        <v>10</v>
      </c>
    </row>
    <row r="1451" spans="7:10" x14ac:dyDescent="0.25">
      <c r="G1451" s="325" t="s">
        <v>368</v>
      </c>
      <c r="H1451" s="325" t="s">
        <v>3252</v>
      </c>
      <c r="I1451" s="325" t="s">
        <v>3253</v>
      </c>
      <c r="J1451" s="326">
        <v>10</v>
      </c>
    </row>
    <row r="1452" spans="7:10" x14ac:dyDescent="0.25">
      <c r="G1452" s="325" t="s">
        <v>368</v>
      </c>
      <c r="H1452" s="325" t="s">
        <v>3254</v>
      </c>
      <c r="I1452" s="325" t="s">
        <v>3255</v>
      </c>
      <c r="J1452" s="326">
        <v>10</v>
      </c>
    </row>
    <row r="1453" spans="7:10" x14ac:dyDescent="0.25">
      <c r="G1453" s="325" t="s">
        <v>368</v>
      </c>
      <c r="H1453" s="325" t="s">
        <v>3256</v>
      </c>
      <c r="I1453" s="325" t="s">
        <v>3257</v>
      </c>
      <c r="J1453" s="326">
        <v>10</v>
      </c>
    </row>
    <row r="1454" spans="7:10" x14ac:dyDescent="0.25">
      <c r="G1454" s="325" t="s">
        <v>368</v>
      </c>
      <c r="H1454" s="325" t="s">
        <v>3258</v>
      </c>
      <c r="I1454" s="325" t="s">
        <v>3259</v>
      </c>
      <c r="J1454" s="326">
        <v>10</v>
      </c>
    </row>
    <row r="1455" spans="7:10" x14ac:dyDescent="0.25">
      <c r="G1455" s="325" t="s">
        <v>368</v>
      </c>
      <c r="H1455" s="325" t="s">
        <v>3260</v>
      </c>
      <c r="I1455" s="325" t="s">
        <v>3261</v>
      </c>
      <c r="J1455" s="326">
        <v>10</v>
      </c>
    </row>
    <row r="1456" spans="7:10" x14ac:dyDescent="0.25">
      <c r="G1456" s="325" t="s">
        <v>368</v>
      </c>
      <c r="H1456" s="325" t="s">
        <v>3262</v>
      </c>
      <c r="I1456" s="325" t="s">
        <v>3263</v>
      </c>
      <c r="J1456" s="326">
        <v>10</v>
      </c>
    </row>
    <row r="1457" spans="7:10" x14ac:dyDescent="0.25">
      <c r="G1457" s="325" t="s">
        <v>368</v>
      </c>
      <c r="H1457" s="325" t="s">
        <v>3264</v>
      </c>
      <c r="I1457" s="325" t="s">
        <v>3265</v>
      </c>
      <c r="J1457" s="326">
        <v>10</v>
      </c>
    </row>
    <row r="1458" spans="7:10" x14ac:dyDescent="0.25">
      <c r="G1458" s="325" t="s">
        <v>368</v>
      </c>
      <c r="H1458" s="325" t="s">
        <v>3266</v>
      </c>
      <c r="I1458" s="325" t="s">
        <v>3267</v>
      </c>
      <c r="J1458" s="326">
        <v>10</v>
      </c>
    </row>
    <row r="1459" spans="7:10" x14ac:dyDescent="0.25">
      <c r="G1459" s="325" t="s">
        <v>368</v>
      </c>
      <c r="H1459" s="325" t="s">
        <v>3268</v>
      </c>
      <c r="I1459" s="325" t="s">
        <v>3269</v>
      </c>
      <c r="J1459" s="326">
        <v>10</v>
      </c>
    </row>
    <row r="1460" spans="7:10" x14ac:dyDescent="0.25">
      <c r="G1460" s="325" t="s">
        <v>368</v>
      </c>
      <c r="H1460" s="325" t="s">
        <v>3270</v>
      </c>
      <c r="I1460" s="325" t="s">
        <v>3271</v>
      </c>
      <c r="J1460" s="326">
        <v>10</v>
      </c>
    </row>
    <row r="1461" spans="7:10" x14ac:dyDescent="0.25">
      <c r="G1461" s="325" t="s">
        <v>368</v>
      </c>
      <c r="H1461" s="325" t="s">
        <v>3272</v>
      </c>
      <c r="I1461" s="325" t="s">
        <v>3273</v>
      </c>
      <c r="J1461" s="326">
        <v>10</v>
      </c>
    </row>
    <row r="1462" spans="7:10" x14ac:dyDescent="0.25">
      <c r="G1462" s="325" t="s">
        <v>368</v>
      </c>
      <c r="H1462" s="325" t="s">
        <v>3274</v>
      </c>
      <c r="I1462" s="325" t="s">
        <v>3275</v>
      </c>
      <c r="J1462" s="326">
        <v>10</v>
      </c>
    </row>
    <row r="1463" spans="7:10" x14ac:dyDescent="0.25">
      <c r="G1463" s="325" t="s">
        <v>368</v>
      </c>
      <c r="H1463" s="325" t="s">
        <v>3276</v>
      </c>
      <c r="I1463" s="325" t="s">
        <v>3277</v>
      </c>
      <c r="J1463" s="326">
        <v>10</v>
      </c>
    </row>
    <row r="1464" spans="7:10" x14ac:dyDescent="0.25">
      <c r="G1464" s="325" t="s">
        <v>368</v>
      </c>
      <c r="H1464" s="325" t="s">
        <v>3278</v>
      </c>
      <c r="I1464" s="325" t="s">
        <v>3279</v>
      </c>
      <c r="J1464" s="326">
        <v>7</v>
      </c>
    </row>
    <row r="1465" spans="7:10" x14ac:dyDescent="0.25">
      <c r="G1465" s="325" t="s">
        <v>368</v>
      </c>
      <c r="H1465" s="325" t="s">
        <v>3280</v>
      </c>
      <c r="I1465" s="325" t="s">
        <v>3281</v>
      </c>
      <c r="J1465" s="326">
        <v>6</v>
      </c>
    </row>
    <row r="1466" spans="7:10" x14ac:dyDescent="0.25">
      <c r="G1466" s="325" t="s">
        <v>368</v>
      </c>
      <c r="H1466" s="325" t="s">
        <v>3282</v>
      </c>
      <c r="I1466" s="325" t="s">
        <v>3283</v>
      </c>
      <c r="J1466" s="326">
        <v>5</v>
      </c>
    </row>
    <row r="1467" spans="7:10" x14ac:dyDescent="0.25">
      <c r="G1467" s="325" t="s">
        <v>368</v>
      </c>
      <c r="H1467" s="325" t="s">
        <v>3284</v>
      </c>
      <c r="I1467" s="325" t="s">
        <v>3285</v>
      </c>
      <c r="J1467" s="326">
        <v>5</v>
      </c>
    </row>
    <row r="1468" spans="7:10" x14ac:dyDescent="0.25">
      <c r="G1468" s="325" t="s">
        <v>368</v>
      </c>
      <c r="H1468" s="325" t="s">
        <v>3286</v>
      </c>
      <c r="I1468" s="325" t="s">
        <v>3287</v>
      </c>
      <c r="J1468" s="326">
        <v>5</v>
      </c>
    </row>
    <row r="1469" spans="7:10" x14ac:dyDescent="0.25">
      <c r="G1469" s="325" t="s">
        <v>368</v>
      </c>
      <c r="H1469" s="325" t="s">
        <v>3288</v>
      </c>
      <c r="I1469" s="325" t="s">
        <v>3289</v>
      </c>
      <c r="J1469" s="326">
        <v>4</v>
      </c>
    </row>
    <row r="1470" spans="7:10" x14ac:dyDescent="0.25">
      <c r="G1470" s="325" t="s">
        <v>368</v>
      </c>
      <c r="H1470" s="325" t="s">
        <v>3290</v>
      </c>
      <c r="I1470" s="325" t="s">
        <v>3291</v>
      </c>
      <c r="J1470" s="326">
        <v>4</v>
      </c>
    </row>
    <row r="1471" spans="7:10" x14ac:dyDescent="0.25">
      <c r="G1471" s="325" t="s">
        <v>368</v>
      </c>
      <c r="H1471" s="325" t="s">
        <v>3292</v>
      </c>
      <c r="I1471" s="325" t="s">
        <v>3293</v>
      </c>
      <c r="J1471" s="326">
        <v>4</v>
      </c>
    </row>
    <row r="1472" spans="7:10" x14ac:dyDescent="0.25">
      <c r="G1472" s="325" t="s">
        <v>368</v>
      </c>
      <c r="H1472" s="325" t="s">
        <v>3294</v>
      </c>
      <c r="I1472" s="325" t="s">
        <v>3295</v>
      </c>
      <c r="J1472" s="326">
        <v>4</v>
      </c>
    </row>
    <row r="1473" spans="7:10" x14ac:dyDescent="0.25">
      <c r="G1473" s="325" t="s">
        <v>368</v>
      </c>
      <c r="H1473" s="325" t="s">
        <v>3296</v>
      </c>
      <c r="I1473" s="325" t="s">
        <v>3201</v>
      </c>
      <c r="J1473" s="326">
        <v>4</v>
      </c>
    </row>
    <row r="1474" spans="7:10" x14ac:dyDescent="0.25">
      <c r="G1474" s="325" t="s">
        <v>368</v>
      </c>
      <c r="H1474" s="325" t="s">
        <v>3297</v>
      </c>
      <c r="I1474" s="325" t="s">
        <v>3298</v>
      </c>
      <c r="J1474" s="326">
        <v>4</v>
      </c>
    </row>
    <row r="1475" spans="7:10" ht="30" x14ac:dyDescent="0.25">
      <c r="G1475" s="325" t="s">
        <v>368</v>
      </c>
      <c r="H1475" s="325" t="s">
        <v>3299</v>
      </c>
      <c r="I1475" s="325" t="s">
        <v>3300</v>
      </c>
      <c r="J1475" s="326">
        <v>3</v>
      </c>
    </row>
    <row r="1476" spans="7:10" x14ac:dyDescent="0.25">
      <c r="G1476" s="325" t="s">
        <v>368</v>
      </c>
      <c r="H1476" s="325" t="s">
        <v>3301</v>
      </c>
      <c r="I1476" s="325" t="s">
        <v>3302</v>
      </c>
      <c r="J1476" s="326">
        <v>3</v>
      </c>
    </row>
    <row r="1477" spans="7:10" x14ac:dyDescent="0.25">
      <c r="G1477" s="325" t="s">
        <v>368</v>
      </c>
      <c r="H1477" s="325" t="s">
        <v>3303</v>
      </c>
      <c r="I1477" s="325" t="s">
        <v>3304</v>
      </c>
      <c r="J1477" s="326">
        <v>2</v>
      </c>
    </row>
    <row r="1478" spans="7:10" x14ac:dyDescent="0.25">
      <c r="G1478" s="325" t="s">
        <v>368</v>
      </c>
      <c r="H1478" s="325" t="s">
        <v>3305</v>
      </c>
      <c r="I1478" s="325" t="s">
        <v>3306</v>
      </c>
      <c r="J1478" s="326">
        <v>2</v>
      </c>
    </row>
    <row r="1479" spans="7:10" x14ac:dyDescent="0.25">
      <c r="G1479" s="325" t="s">
        <v>368</v>
      </c>
      <c r="H1479" s="325" t="s">
        <v>3307</v>
      </c>
      <c r="I1479" s="325" t="s">
        <v>3308</v>
      </c>
      <c r="J1479" s="326">
        <v>2</v>
      </c>
    </row>
    <row r="1480" spans="7:10" x14ac:dyDescent="0.25">
      <c r="G1480" s="325" t="s">
        <v>368</v>
      </c>
      <c r="H1480" s="325" t="s">
        <v>3309</v>
      </c>
      <c r="I1480" s="325" t="s">
        <v>3310</v>
      </c>
      <c r="J1480" s="326">
        <v>1</v>
      </c>
    </row>
    <row r="1481" spans="7:10" x14ac:dyDescent="0.25">
      <c r="G1481" s="325" t="s">
        <v>368</v>
      </c>
      <c r="H1481" s="325" t="s">
        <v>3311</v>
      </c>
      <c r="I1481" s="325" t="s">
        <v>3312</v>
      </c>
      <c r="J1481" s="326">
        <v>1</v>
      </c>
    </row>
    <row r="1482" spans="7:10" x14ac:dyDescent="0.25">
      <c r="G1482" s="325" t="s">
        <v>368</v>
      </c>
      <c r="H1482" s="325" t="s">
        <v>3313</v>
      </c>
      <c r="I1482" s="325" t="s">
        <v>3314</v>
      </c>
      <c r="J1482" s="326">
        <v>1</v>
      </c>
    </row>
    <row r="1483" spans="7:10" x14ac:dyDescent="0.25">
      <c r="G1483" s="325" t="s">
        <v>368</v>
      </c>
      <c r="H1483" s="325" t="s">
        <v>3315</v>
      </c>
      <c r="I1483" s="325" t="s">
        <v>3316</v>
      </c>
      <c r="J1483" s="326">
        <v>1</v>
      </c>
    </row>
    <row r="1484" spans="7:10" x14ac:dyDescent="0.25">
      <c r="G1484" s="325" t="s">
        <v>368</v>
      </c>
      <c r="H1484" s="325" t="s">
        <v>3317</v>
      </c>
      <c r="I1484" s="325" t="s">
        <v>3318</v>
      </c>
      <c r="J1484" s="326">
        <v>1</v>
      </c>
    </row>
    <row r="1485" spans="7:10" x14ac:dyDescent="0.25">
      <c r="G1485" s="325" t="s">
        <v>368</v>
      </c>
      <c r="H1485" s="325" t="s">
        <v>3319</v>
      </c>
      <c r="I1485" s="325" t="s">
        <v>3320</v>
      </c>
      <c r="J1485" s="326">
        <v>1</v>
      </c>
    </row>
    <row r="1486" spans="7:10" ht="30" x14ac:dyDescent="0.25">
      <c r="G1486" s="325" t="s">
        <v>368</v>
      </c>
      <c r="H1486" s="325" t="s">
        <v>3321</v>
      </c>
      <c r="I1486" s="325" t="s">
        <v>3322</v>
      </c>
      <c r="J1486" s="326">
        <v>1</v>
      </c>
    </row>
    <row r="1487" spans="7:10" x14ac:dyDescent="0.25">
      <c r="G1487" s="325" t="s">
        <v>368</v>
      </c>
      <c r="H1487" s="325" t="s">
        <v>3323</v>
      </c>
      <c r="I1487" s="325" t="s">
        <v>3324</v>
      </c>
      <c r="J1487" s="326">
        <v>1</v>
      </c>
    </row>
    <row r="1488" spans="7:10" x14ac:dyDescent="0.25">
      <c r="G1488" s="325" t="s">
        <v>368</v>
      </c>
      <c r="H1488" s="325" t="s">
        <v>3325</v>
      </c>
      <c r="I1488" s="325" t="s">
        <v>3326</v>
      </c>
      <c r="J1488" s="326">
        <v>1</v>
      </c>
    </row>
    <row r="1489" spans="7:12" x14ac:dyDescent="0.25">
      <c r="G1489" s="325" t="s">
        <v>368</v>
      </c>
      <c r="H1489" s="325" t="s">
        <v>3327</v>
      </c>
      <c r="I1489" s="325" t="s">
        <v>3328</v>
      </c>
      <c r="J1489" s="326">
        <v>1</v>
      </c>
    </row>
    <row r="1490" spans="7:12" x14ac:dyDescent="0.25">
      <c r="G1490" s="325" t="s">
        <v>368</v>
      </c>
      <c r="H1490" s="325" t="s">
        <v>3329</v>
      </c>
      <c r="I1490" s="325" t="s">
        <v>3330</v>
      </c>
      <c r="J1490" s="326">
        <v>1</v>
      </c>
    </row>
    <row r="1491" spans="7:12" x14ac:dyDescent="0.25">
      <c r="G1491" s="325" t="s">
        <v>368</v>
      </c>
      <c r="H1491" s="325" t="s">
        <v>3331</v>
      </c>
      <c r="I1491" s="325" t="s">
        <v>3332</v>
      </c>
      <c r="J1491" s="326">
        <v>1</v>
      </c>
    </row>
    <row r="1492" spans="7:12" x14ac:dyDescent="0.25">
      <c r="G1492" s="325" t="s">
        <v>368</v>
      </c>
      <c r="H1492" s="325" t="s">
        <v>3333</v>
      </c>
      <c r="I1492" s="325" t="s">
        <v>3334</v>
      </c>
      <c r="J1492" s="326">
        <v>1</v>
      </c>
    </row>
    <row r="1493" spans="7:12" x14ac:dyDescent="0.25">
      <c r="G1493" s="325" t="s">
        <v>368</v>
      </c>
      <c r="H1493" s="325" t="s">
        <v>3335</v>
      </c>
      <c r="I1493" s="325" t="s">
        <v>3336</v>
      </c>
      <c r="J1493" s="326">
        <v>1</v>
      </c>
    </row>
    <row r="1494" spans="7:12" x14ac:dyDescent="0.25">
      <c r="G1494" s="325" t="s">
        <v>368</v>
      </c>
      <c r="H1494" s="325" t="s">
        <v>3337</v>
      </c>
      <c r="I1494" s="325" t="s">
        <v>3338</v>
      </c>
      <c r="J1494" s="326">
        <v>1</v>
      </c>
    </row>
    <row r="1495" spans="7:12" x14ac:dyDescent="0.25">
      <c r="G1495" s="325" t="s">
        <v>368</v>
      </c>
      <c r="H1495" s="325" t="s">
        <v>3339</v>
      </c>
      <c r="I1495" s="325" t="s">
        <v>3340</v>
      </c>
      <c r="J1495" s="326">
        <v>1</v>
      </c>
    </row>
    <row r="1496" spans="7:12" x14ac:dyDescent="0.25">
      <c r="G1496" s="325" t="s">
        <v>368</v>
      </c>
      <c r="H1496" s="325" t="s">
        <v>3341</v>
      </c>
      <c r="I1496" s="325" t="s">
        <v>3342</v>
      </c>
      <c r="J1496" s="326">
        <v>1</v>
      </c>
    </row>
    <row r="1497" spans="7:12" x14ac:dyDescent="0.25">
      <c r="G1497" s="325" t="s">
        <v>368</v>
      </c>
      <c r="H1497" s="325" t="s">
        <v>3343</v>
      </c>
      <c r="I1497" s="325" t="s">
        <v>3344</v>
      </c>
      <c r="J1497" s="326">
        <v>1</v>
      </c>
    </row>
    <row r="1498" spans="7:12" x14ac:dyDescent="0.25">
      <c r="G1498" s="325" t="s">
        <v>368</v>
      </c>
      <c r="H1498" s="325" t="s">
        <v>3345</v>
      </c>
      <c r="I1498" s="325" t="s">
        <v>3346</v>
      </c>
      <c r="J1498" s="326">
        <v>1</v>
      </c>
    </row>
    <row r="1499" spans="7:12" x14ac:dyDescent="0.25">
      <c r="G1499" s="325" t="s">
        <v>368</v>
      </c>
      <c r="H1499" s="325" t="s">
        <v>3347</v>
      </c>
      <c r="I1499" s="325" t="s">
        <v>3348</v>
      </c>
      <c r="J1499" s="326">
        <v>1</v>
      </c>
    </row>
    <row r="1500" spans="7:12" x14ac:dyDescent="0.25">
      <c r="G1500" s="325" t="s">
        <v>368</v>
      </c>
      <c r="H1500" s="325" t="s">
        <v>3349</v>
      </c>
      <c r="I1500" s="325" t="s">
        <v>3350</v>
      </c>
      <c r="J1500" s="326">
        <v>1</v>
      </c>
    </row>
    <row r="1501" spans="7:12" x14ac:dyDescent="0.25">
      <c r="G1501" s="325" t="s">
        <v>368</v>
      </c>
      <c r="H1501" s="325" t="s">
        <v>3351</v>
      </c>
      <c r="I1501" s="325" t="s">
        <v>3352</v>
      </c>
      <c r="J1501" s="326">
        <v>1</v>
      </c>
    </row>
    <row r="1502" spans="7:12" x14ac:dyDescent="0.25">
      <c r="G1502" s="325" t="s">
        <v>368</v>
      </c>
      <c r="H1502" s="325" t="s">
        <v>3353</v>
      </c>
      <c r="I1502" s="325" t="s">
        <v>3354</v>
      </c>
      <c r="J1502" s="326">
        <v>1</v>
      </c>
    </row>
    <row r="1503" spans="7:12" x14ac:dyDescent="0.25">
      <c r="G1503" s="325" t="s">
        <v>368</v>
      </c>
      <c r="H1503" s="325" t="s">
        <v>3355</v>
      </c>
      <c r="I1503" s="325" t="s">
        <v>3356</v>
      </c>
      <c r="J1503" s="326">
        <v>1</v>
      </c>
    </row>
    <row r="1504" spans="7:12" x14ac:dyDescent="0.25">
      <c r="J1504">
        <f>SUM(J4:J1503)</f>
        <v>2175532</v>
      </c>
      <c r="K1504" s="249">
        <f>SUM(K4:K1503)</f>
        <v>53970</v>
      </c>
      <c r="L1504">
        <f>+J1504-K1504</f>
        <v>2121562</v>
      </c>
    </row>
  </sheetData>
  <mergeCells count="2">
    <mergeCell ref="A1:E1"/>
    <mergeCell ref="A2:E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8"/>
  <sheetViews>
    <sheetView workbookViewId="0">
      <selection activeCell="J14" sqref="J14"/>
    </sheetView>
  </sheetViews>
  <sheetFormatPr defaultRowHeight="15" x14ac:dyDescent="0.25"/>
  <cols>
    <col min="1" max="1" width="31.7109375" bestFit="1" customWidth="1"/>
    <col min="2" max="2" width="14.28515625" bestFit="1" customWidth="1"/>
    <col min="3" max="3" width="15.28515625" bestFit="1" customWidth="1"/>
  </cols>
  <sheetData>
    <row r="2" spans="1:4" x14ac:dyDescent="0.25">
      <c r="A2" t="e">
        <f>Promoters!#REF!</f>
        <v>#REF!</v>
      </c>
      <c r="B2" s="75" t="e">
        <f>Promoters!#REF!</f>
        <v>#REF!</v>
      </c>
    </row>
    <row r="3" spans="1:4" x14ac:dyDescent="0.25">
      <c r="A3" t="str">
        <f>Public!B16</f>
        <v>Foreign Portfolio Investors</v>
      </c>
      <c r="B3" s="75">
        <f>Public!K16</f>
        <v>23609876</v>
      </c>
    </row>
    <row r="4" spans="1:4" x14ac:dyDescent="0.25">
      <c r="A4" t="str">
        <f>Public!B23</f>
        <v>Foreign Instititutional Investors</v>
      </c>
      <c r="B4" s="75">
        <f>Public!K23</f>
        <v>0</v>
      </c>
    </row>
    <row r="5" spans="1:4" x14ac:dyDescent="0.25">
      <c r="A5" t="str">
        <f>Public!B41</f>
        <v>Non Resident Indians (Non Repat)</v>
      </c>
      <c r="B5" s="75">
        <f>Public!K41</f>
        <v>1211660</v>
      </c>
    </row>
    <row r="6" spans="1:4" x14ac:dyDescent="0.25">
      <c r="A6" t="str">
        <f>Public!B42</f>
        <v>Non Resident Indians (Repat)</v>
      </c>
      <c r="B6" s="75">
        <f>Public!K42</f>
        <v>1871073</v>
      </c>
    </row>
    <row r="7" spans="1:4" x14ac:dyDescent="0.25">
      <c r="A7" t="str">
        <f>Public!B45</f>
        <v>Overseas Bodies Corporate</v>
      </c>
      <c r="B7" s="75">
        <f>Public!K45</f>
        <v>4010850</v>
      </c>
    </row>
    <row r="8" spans="1:4" x14ac:dyDescent="0.25">
      <c r="B8" s="75" t="e">
        <f>SUM(B2:B7)</f>
        <v>#REF!</v>
      </c>
      <c r="C8" s="75">
        <f>Summary!G12</f>
        <v>260884395</v>
      </c>
      <c r="D8" s="307" t="e">
        <f>B8/C8%</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7"/>
  <sheetViews>
    <sheetView topLeftCell="A11" zoomScaleNormal="100" workbookViewId="0">
      <selection activeCell="A2" sqref="A2:E27"/>
    </sheetView>
  </sheetViews>
  <sheetFormatPr defaultRowHeight="15" x14ac:dyDescent="0.25"/>
  <cols>
    <col min="1" max="1" width="4.7109375" customWidth="1"/>
    <col min="2" max="2" width="2.85546875" customWidth="1"/>
    <col min="3" max="3" width="78" customWidth="1"/>
    <col min="4" max="4" width="10.5703125" customWidth="1"/>
    <col min="5" max="5" width="34" customWidth="1"/>
  </cols>
  <sheetData>
    <row r="2" spans="1:5" x14ac:dyDescent="0.25">
      <c r="A2" s="67" t="s">
        <v>102</v>
      </c>
      <c r="B2" s="167"/>
      <c r="C2" s="167"/>
      <c r="D2" s="167"/>
      <c r="E2" s="167"/>
    </row>
    <row r="3" spans="1:5" x14ac:dyDescent="0.25">
      <c r="A3" s="167"/>
      <c r="B3" s="167"/>
      <c r="C3" s="167"/>
      <c r="D3" s="167"/>
      <c r="E3" s="167"/>
    </row>
    <row r="4" spans="1:5" x14ac:dyDescent="0.25">
      <c r="A4" s="67">
        <v>1</v>
      </c>
      <c r="B4" s="67"/>
      <c r="C4" s="67" t="s">
        <v>129</v>
      </c>
      <c r="D4" s="67"/>
      <c r="E4" s="67" t="s">
        <v>130</v>
      </c>
    </row>
    <row r="5" spans="1:5" x14ac:dyDescent="0.25">
      <c r="A5" s="167"/>
      <c r="B5" s="167"/>
      <c r="C5" s="167"/>
      <c r="D5" s="167"/>
      <c r="E5" s="167"/>
    </row>
    <row r="6" spans="1:5" x14ac:dyDescent="0.25">
      <c r="A6" s="67">
        <v>2</v>
      </c>
      <c r="B6" s="67"/>
      <c r="C6" s="67" t="s">
        <v>131</v>
      </c>
      <c r="D6" s="67" t="s">
        <v>141</v>
      </c>
      <c r="E6" s="168">
        <v>532144</v>
      </c>
    </row>
    <row r="7" spans="1:5" x14ac:dyDescent="0.25">
      <c r="A7" s="167"/>
      <c r="B7" s="167"/>
      <c r="C7" s="167"/>
      <c r="D7" s="67" t="s">
        <v>139</v>
      </c>
      <c r="E7" s="168" t="s">
        <v>132</v>
      </c>
    </row>
    <row r="8" spans="1:5" x14ac:dyDescent="0.25">
      <c r="A8" s="167"/>
      <c r="B8" s="167"/>
      <c r="C8" s="167"/>
      <c r="D8" s="67" t="s">
        <v>140</v>
      </c>
      <c r="E8" s="168" t="s">
        <v>133</v>
      </c>
    </row>
    <row r="9" spans="1:5" x14ac:dyDescent="0.25">
      <c r="A9" s="167"/>
      <c r="B9" s="167"/>
      <c r="C9" s="167"/>
      <c r="D9" s="167"/>
      <c r="E9" s="167"/>
    </row>
    <row r="10" spans="1:5" x14ac:dyDescent="0.25">
      <c r="A10" s="67">
        <v>3</v>
      </c>
      <c r="B10" s="67"/>
      <c r="C10" s="67" t="s">
        <v>116</v>
      </c>
      <c r="D10" s="67"/>
    </row>
    <row r="11" spans="1:5" x14ac:dyDescent="0.25">
      <c r="A11" s="167"/>
      <c r="B11" s="168" t="s">
        <v>103</v>
      </c>
      <c r="C11" s="167" t="s">
        <v>104</v>
      </c>
      <c r="D11" s="167"/>
      <c r="E11" s="317" t="s">
        <v>3396</v>
      </c>
    </row>
    <row r="12" spans="1:5" x14ac:dyDescent="0.25">
      <c r="A12" s="167"/>
      <c r="B12" s="168" t="s">
        <v>105</v>
      </c>
      <c r="C12" s="169" t="s">
        <v>106</v>
      </c>
      <c r="D12" s="167"/>
      <c r="E12" s="167"/>
    </row>
    <row r="13" spans="1:5" x14ac:dyDescent="0.25">
      <c r="A13" s="60"/>
      <c r="B13" s="61"/>
      <c r="C13" s="165"/>
      <c r="D13" s="61"/>
      <c r="E13" s="62"/>
    </row>
    <row r="14" spans="1:5" x14ac:dyDescent="0.25">
      <c r="A14" s="67">
        <v>4</v>
      </c>
      <c r="B14" s="67" t="s">
        <v>107</v>
      </c>
      <c r="C14" s="67"/>
      <c r="D14" s="67"/>
      <c r="E14" s="67"/>
    </row>
    <row r="15" spans="1:5" x14ac:dyDescent="0.25">
      <c r="A15" s="167"/>
      <c r="B15" s="167"/>
      <c r="C15" s="167"/>
      <c r="D15" s="167"/>
      <c r="E15" s="167"/>
    </row>
    <row r="16" spans="1:5" x14ac:dyDescent="0.25">
      <c r="A16" s="167"/>
      <c r="B16" s="167"/>
      <c r="C16" s="67" t="s">
        <v>108</v>
      </c>
      <c r="D16" s="166" t="s">
        <v>109</v>
      </c>
      <c r="E16" s="166" t="s">
        <v>110</v>
      </c>
    </row>
    <row r="17" spans="1:5" x14ac:dyDescent="0.25">
      <c r="A17" s="167"/>
      <c r="B17" s="240">
        <v>1</v>
      </c>
      <c r="C17" s="167" t="s">
        <v>111</v>
      </c>
      <c r="D17" s="240"/>
      <c r="E17" s="240" t="s">
        <v>115</v>
      </c>
    </row>
    <row r="18" spans="1:5" x14ac:dyDescent="0.25">
      <c r="A18" s="167"/>
      <c r="B18" s="240">
        <v>2</v>
      </c>
      <c r="C18" s="167" t="s">
        <v>112</v>
      </c>
      <c r="D18" s="240"/>
      <c r="E18" s="240" t="s">
        <v>115</v>
      </c>
    </row>
    <row r="19" spans="1:5" x14ac:dyDescent="0.25">
      <c r="A19" s="167"/>
      <c r="B19" s="240">
        <v>3</v>
      </c>
      <c r="C19" s="167" t="s">
        <v>117</v>
      </c>
      <c r="D19" s="240"/>
      <c r="E19" s="240" t="s">
        <v>115</v>
      </c>
    </row>
    <row r="20" spans="1:5" x14ac:dyDescent="0.25">
      <c r="A20" s="167"/>
      <c r="B20" s="240">
        <v>4</v>
      </c>
      <c r="C20" s="167" t="s">
        <v>113</v>
      </c>
      <c r="D20" s="240"/>
      <c r="E20" s="240" t="s">
        <v>115</v>
      </c>
    </row>
    <row r="21" spans="1:5" x14ac:dyDescent="0.25">
      <c r="A21" s="167"/>
      <c r="B21" s="240">
        <v>5</v>
      </c>
      <c r="C21" s="167" t="s">
        <v>114</v>
      </c>
      <c r="D21" s="240"/>
      <c r="E21" s="240" t="s">
        <v>115</v>
      </c>
    </row>
    <row r="24" spans="1:5" ht="15" customHeight="1" x14ac:dyDescent="0.25">
      <c r="A24" s="426" t="s">
        <v>144</v>
      </c>
      <c r="B24" s="427"/>
      <c r="C24" s="427"/>
      <c r="D24" s="427"/>
      <c r="E24" s="428"/>
    </row>
    <row r="25" spans="1:5" x14ac:dyDescent="0.25">
      <c r="A25" s="429"/>
      <c r="B25" s="430"/>
      <c r="C25" s="430"/>
      <c r="D25" s="430"/>
      <c r="E25" s="431"/>
    </row>
    <row r="26" spans="1:5" x14ac:dyDescent="0.25">
      <c r="A26" s="429"/>
      <c r="B26" s="430"/>
      <c r="C26" s="430"/>
      <c r="D26" s="430"/>
      <c r="E26" s="431"/>
    </row>
    <row r="27" spans="1:5" ht="31.5" customHeight="1" x14ac:dyDescent="0.25">
      <c r="A27" s="432"/>
      <c r="B27" s="433"/>
      <c r="C27" s="433"/>
      <c r="D27" s="433"/>
      <c r="E27" s="434"/>
    </row>
  </sheetData>
  <mergeCells count="1">
    <mergeCell ref="A24:E27"/>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0"/>
  <sheetViews>
    <sheetView topLeftCell="D1" zoomScale="85" zoomScaleNormal="85" workbookViewId="0">
      <selection activeCell="A3" sqref="A3:S12"/>
    </sheetView>
  </sheetViews>
  <sheetFormatPr defaultRowHeight="15" x14ac:dyDescent="0.25"/>
  <cols>
    <col min="2" max="2" width="18" customWidth="1"/>
    <col min="3" max="3" width="12.7109375" customWidth="1"/>
    <col min="4" max="4" width="14.42578125" customWidth="1"/>
    <col min="5" max="5" width="11" customWidth="1"/>
    <col min="6" max="6" width="13.5703125" customWidth="1"/>
    <col min="7" max="7" width="16.42578125" customWidth="1"/>
    <col min="8" max="8" width="16.5703125" customWidth="1"/>
    <col min="9" max="9" width="13.140625" customWidth="1"/>
    <col min="10" max="10" width="7.85546875" customWidth="1"/>
    <col min="11" max="11" width="13" customWidth="1"/>
    <col min="12" max="12" width="11.85546875" customWidth="1"/>
    <col min="13" max="13" width="14.5703125" customWidth="1"/>
    <col min="14" max="14" width="20" customWidth="1"/>
    <col min="15" max="15" width="11.5703125" bestFit="1" customWidth="1"/>
    <col min="16" max="16" width="12" customWidth="1"/>
    <col min="17" max="17" width="7.7109375" customWidth="1"/>
    <col min="18" max="18" width="10.7109375" customWidth="1"/>
    <col min="19" max="19" width="14.42578125" customWidth="1"/>
    <col min="21" max="21" width="10" bestFit="1" customWidth="1"/>
  </cols>
  <sheetData>
    <row r="1" spans="1:22" s="249" customFormat="1" x14ac:dyDescent="0.25"/>
    <row r="2" spans="1:22" s="249" customFormat="1" x14ac:dyDescent="0.25"/>
    <row r="3" spans="1:22" ht="16.5" x14ac:dyDescent="0.3">
      <c r="A3" s="170" t="s">
        <v>3399</v>
      </c>
      <c r="B3" s="171"/>
      <c r="C3" s="173"/>
      <c r="D3" s="174"/>
      <c r="E3" s="174"/>
      <c r="F3" s="2"/>
      <c r="G3" s="2"/>
      <c r="H3" s="2"/>
      <c r="I3" s="2"/>
      <c r="J3" s="2"/>
      <c r="K3" s="2"/>
      <c r="L3" s="2"/>
      <c r="M3" s="2"/>
      <c r="N3" s="2"/>
      <c r="O3" s="1"/>
      <c r="P3" s="1"/>
      <c r="Q3" s="1"/>
      <c r="R3" s="1"/>
      <c r="S3" s="164"/>
    </row>
    <row r="4" spans="1:22" ht="66.75" customHeight="1" x14ac:dyDescent="0.25">
      <c r="A4" s="443" t="s">
        <v>0</v>
      </c>
      <c r="B4" s="443" t="s">
        <v>134</v>
      </c>
      <c r="C4" s="439" t="s">
        <v>2</v>
      </c>
      <c r="D4" s="439" t="s">
        <v>135</v>
      </c>
      <c r="E4" s="439" t="s">
        <v>121</v>
      </c>
      <c r="F4" s="439" t="s">
        <v>122</v>
      </c>
      <c r="G4" s="439" t="s">
        <v>5</v>
      </c>
      <c r="H4" s="439" t="s">
        <v>6</v>
      </c>
      <c r="I4" s="439" t="s">
        <v>7</v>
      </c>
      <c r="J4" s="439"/>
      <c r="K4" s="439"/>
      <c r="L4" s="439"/>
      <c r="M4" s="439" t="s">
        <v>136</v>
      </c>
      <c r="N4" s="439" t="s">
        <v>8</v>
      </c>
      <c r="O4" s="439" t="s">
        <v>80</v>
      </c>
      <c r="P4" s="439"/>
      <c r="Q4" s="439" t="s">
        <v>9</v>
      </c>
      <c r="R4" s="439"/>
      <c r="S4" s="440" t="s">
        <v>128</v>
      </c>
    </row>
    <row r="5" spans="1:22" ht="33" customHeight="1" x14ac:dyDescent="0.25">
      <c r="A5" s="444"/>
      <c r="B5" s="444"/>
      <c r="C5" s="439"/>
      <c r="D5" s="439"/>
      <c r="E5" s="439"/>
      <c r="F5" s="439"/>
      <c r="G5" s="439"/>
      <c r="H5" s="439"/>
      <c r="I5" s="440" t="s">
        <v>10</v>
      </c>
      <c r="J5" s="440"/>
      <c r="K5" s="440"/>
      <c r="L5" s="440" t="s">
        <v>138</v>
      </c>
      <c r="M5" s="439"/>
      <c r="N5" s="439"/>
      <c r="O5" s="440" t="s">
        <v>127</v>
      </c>
      <c r="P5" s="441" t="s">
        <v>126</v>
      </c>
      <c r="Q5" s="440" t="s">
        <v>127</v>
      </c>
      <c r="R5" s="441" t="s">
        <v>126</v>
      </c>
      <c r="S5" s="440"/>
    </row>
    <row r="6" spans="1:22" ht="37.5" customHeight="1" x14ac:dyDescent="0.3">
      <c r="A6" s="445"/>
      <c r="B6" s="445"/>
      <c r="C6" s="439"/>
      <c r="D6" s="439"/>
      <c r="E6" s="439"/>
      <c r="F6" s="439"/>
      <c r="G6" s="439"/>
      <c r="H6" s="439"/>
      <c r="I6" s="4" t="s">
        <v>143</v>
      </c>
      <c r="J6" s="241" t="s">
        <v>79</v>
      </c>
      <c r="K6" s="4" t="s">
        <v>13</v>
      </c>
      <c r="L6" s="440"/>
      <c r="M6" s="439"/>
      <c r="N6" s="439"/>
      <c r="O6" s="440"/>
      <c r="P6" s="442"/>
      <c r="Q6" s="440"/>
      <c r="R6" s="442"/>
      <c r="S6" s="440"/>
    </row>
    <row r="7" spans="1:22" ht="30" x14ac:dyDescent="0.3">
      <c r="A7" s="6" t="s">
        <v>14</v>
      </c>
      <c r="B7" s="7" t="s">
        <v>15</v>
      </c>
      <c r="C7" s="106">
        <v>7</v>
      </c>
      <c r="D7" s="43">
        <v>125797154</v>
      </c>
      <c r="E7" s="43">
        <f>Promoters!E32</f>
        <v>0</v>
      </c>
      <c r="F7" s="43">
        <f>Promoters!F32</f>
        <v>0</v>
      </c>
      <c r="G7" s="43">
        <f>D7</f>
        <v>125797154</v>
      </c>
      <c r="H7" s="41">
        <f>G7/($G$7+$G$8+$G$11)*100</f>
        <v>48.219501208571714</v>
      </c>
      <c r="I7" s="43">
        <f>G7</f>
        <v>125797154</v>
      </c>
      <c r="J7" s="43">
        <v>0</v>
      </c>
      <c r="K7" s="43">
        <f>I7+J7</f>
        <v>125797154</v>
      </c>
      <c r="L7" s="50">
        <f>K7/($K$7+$K$8+$K$9)%</f>
        <v>48.219501208571707</v>
      </c>
      <c r="M7" s="43">
        <v>0</v>
      </c>
      <c r="N7" s="41">
        <f>H7+M7</f>
        <v>48.219501208571714</v>
      </c>
      <c r="O7" s="44">
        <f>Promoters!O32</f>
        <v>0</v>
      </c>
      <c r="P7" s="44">
        <f>Promoters!P32</f>
        <v>0</v>
      </c>
      <c r="Q7" s="44">
        <f>Promoters!Q32</f>
        <v>0</v>
      </c>
      <c r="R7" s="44">
        <f>Promoters!R32</f>
        <v>0</v>
      </c>
      <c r="S7" s="43">
        <v>125797154</v>
      </c>
    </row>
    <row r="8" spans="1:22" ht="16.5" x14ac:dyDescent="0.3">
      <c r="A8" s="8" t="s">
        <v>16</v>
      </c>
      <c r="B8" s="9" t="s">
        <v>17</v>
      </c>
      <c r="C8" s="45">
        <v>71064</v>
      </c>
      <c r="D8" s="43">
        <v>135087241</v>
      </c>
      <c r="E8" s="46">
        <f>Public!E52</f>
        <v>0</v>
      </c>
      <c r="F8" s="46">
        <f>Public!F52</f>
        <v>0</v>
      </c>
      <c r="G8" s="43">
        <f>D8</f>
        <v>135087241</v>
      </c>
      <c r="H8" s="41">
        <f>G8/($G$7+$G$8+$G$11)*100</f>
        <v>51.780498791428286</v>
      </c>
      <c r="I8" s="43">
        <f>G8</f>
        <v>135087241</v>
      </c>
      <c r="J8" s="47">
        <v>0</v>
      </c>
      <c r="K8" s="43">
        <f>I8+J8</f>
        <v>135087241</v>
      </c>
      <c r="L8" s="50">
        <f>K8/($K$7+$K$8+$K$9)%</f>
        <v>51.780498791428286</v>
      </c>
      <c r="M8" s="47">
        <f>Public!M52</f>
        <v>0</v>
      </c>
      <c r="N8" s="41">
        <f>H8+M8</f>
        <v>51.780498791428286</v>
      </c>
      <c r="O8" s="44" t="str">
        <f>Public!O52</f>
        <v xml:space="preserve">          -</v>
      </c>
      <c r="P8" s="42" t="s">
        <v>118</v>
      </c>
      <c r="Q8" s="437" t="s">
        <v>18</v>
      </c>
      <c r="R8" s="438"/>
      <c r="S8" s="43">
        <v>134790968</v>
      </c>
      <c r="V8" s="49"/>
    </row>
    <row r="9" spans="1:22" ht="30" x14ac:dyDescent="0.3">
      <c r="A9" s="8" t="s">
        <v>19</v>
      </c>
      <c r="B9" s="9" t="s">
        <v>20</v>
      </c>
      <c r="C9" s="45"/>
      <c r="D9" s="45"/>
      <c r="E9" s="45">
        <f t="shared" ref="E9:K9" si="0">E10+E11</f>
        <v>0</v>
      </c>
      <c r="F9" s="309"/>
      <c r="G9" s="309">
        <f t="shared" si="0"/>
        <v>0</v>
      </c>
      <c r="H9" s="309">
        <v>0</v>
      </c>
      <c r="I9" s="309">
        <f t="shared" si="0"/>
        <v>0</v>
      </c>
      <c r="J9" s="309">
        <f t="shared" si="0"/>
        <v>0</v>
      </c>
      <c r="K9" s="309">
        <f t="shared" si="0"/>
        <v>0</v>
      </c>
      <c r="L9" s="310">
        <f>L10+L11</f>
        <v>0</v>
      </c>
      <c r="M9" s="311">
        <f>M10+M11</f>
        <v>0</v>
      </c>
      <c r="N9" s="312">
        <f>H9+M9</f>
        <v>0</v>
      </c>
      <c r="O9" s="313">
        <v>0</v>
      </c>
      <c r="P9" s="313" t="s">
        <v>118</v>
      </c>
      <c r="Q9" s="437" t="s">
        <v>18</v>
      </c>
      <c r="R9" s="438"/>
      <c r="S9" s="314">
        <f>G9</f>
        <v>0</v>
      </c>
    </row>
    <row r="10" spans="1:22" ht="30" x14ac:dyDescent="0.3">
      <c r="A10" s="144" t="s">
        <v>21</v>
      </c>
      <c r="B10" s="9" t="s">
        <v>22</v>
      </c>
      <c r="C10" s="45">
        <f>'Non Promoter Non Public'!D12</f>
        <v>0</v>
      </c>
      <c r="D10" s="46"/>
      <c r="E10" s="46">
        <f>'Non Promoter Non Public'!F12</f>
        <v>0</v>
      </c>
      <c r="F10" s="315"/>
      <c r="G10" s="314">
        <f>D10+F10</f>
        <v>0</v>
      </c>
      <c r="H10" s="316"/>
      <c r="I10" s="314">
        <f>G10</f>
        <v>0</v>
      </c>
      <c r="J10" s="311">
        <v>0</v>
      </c>
      <c r="K10" s="314">
        <f>I10+J10</f>
        <v>0</v>
      </c>
      <c r="L10" s="310">
        <f>K10/($K$7+$K$8+$K$9)%</f>
        <v>0</v>
      </c>
      <c r="M10" s="311">
        <v>0</v>
      </c>
      <c r="N10" s="312"/>
      <c r="O10" s="313">
        <f>'Non Promoter Non Public'!P12</f>
        <v>0</v>
      </c>
      <c r="P10" s="313">
        <f>'Non Promoter Non Public'!Q12</f>
        <v>0</v>
      </c>
      <c r="Q10" s="437" t="s">
        <v>18</v>
      </c>
      <c r="R10" s="438"/>
      <c r="S10" s="314">
        <f>G10</f>
        <v>0</v>
      </c>
    </row>
    <row r="11" spans="1:22" ht="30" x14ac:dyDescent="0.3">
      <c r="A11" s="144" t="s">
        <v>23</v>
      </c>
      <c r="B11" s="7" t="s">
        <v>24</v>
      </c>
      <c r="C11" s="48">
        <v>0</v>
      </c>
      <c r="D11" s="48">
        <v>0</v>
      </c>
      <c r="E11" s="48">
        <v>0</v>
      </c>
      <c r="F11" s="48"/>
      <c r="G11" s="43">
        <f>D11+E11+F11</f>
        <v>0</v>
      </c>
      <c r="H11" s="41">
        <f>G11/$G$12%</f>
        <v>0</v>
      </c>
      <c r="I11" s="43">
        <f>G11</f>
        <v>0</v>
      </c>
      <c r="J11" s="43">
        <v>0</v>
      </c>
      <c r="K11" s="43">
        <f>I11+J11</f>
        <v>0</v>
      </c>
      <c r="L11" s="43">
        <v>0</v>
      </c>
      <c r="M11" s="43">
        <v>0</v>
      </c>
      <c r="N11" s="41">
        <f>H11+M11</f>
        <v>0</v>
      </c>
      <c r="O11" s="44">
        <v>0</v>
      </c>
      <c r="P11" s="51">
        <v>0</v>
      </c>
      <c r="Q11" s="437" t="s">
        <v>18</v>
      </c>
      <c r="R11" s="438"/>
      <c r="S11" s="43">
        <f>G11</f>
        <v>0</v>
      </c>
    </row>
    <row r="12" spans="1:22" s="55" customFormat="1" x14ac:dyDescent="0.25">
      <c r="A12" s="183"/>
      <c r="B12" s="184" t="s">
        <v>13</v>
      </c>
      <c r="C12" s="185">
        <f>C7+C8+C11+C10</f>
        <v>71071</v>
      </c>
      <c r="D12" s="185">
        <f>D7+D8+D11+D10</f>
        <v>260884395</v>
      </c>
      <c r="E12" s="185">
        <f t="shared" ref="E12:J12" si="1">E7+E8+E11</f>
        <v>0</v>
      </c>
      <c r="F12" s="185">
        <f>F7+F8+F9</f>
        <v>0</v>
      </c>
      <c r="G12" s="185">
        <f>G7+G8+G9</f>
        <v>260884395</v>
      </c>
      <c r="H12" s="186">
        <f t="shared" si="1"/>
        <v>100</v>
      </c>
      <c r="I12" s="185">
        <f>I7+I8+I9</f>
        <v>260884395</v>
      </c>
      <c r="J12" s="185">
        <f t="shared" si="1"/>
        <v>0</v>
      </c>
      <c r="K12" s="185">
        <f t="shared" ref="K12:N12" si="2">K7+K8+K9</f>
        <v>260884395</v>
      </c>
      <c r="L12" s="186">
        <f t="shared" si="2"/>
        <v>100</v>
      </c>
      <c r="M12" s="186">
        <f t="shared" si="2"/>
        <v>0</v>
      </c>
      <c r="N12" s="186">
        <f t="shared" si="2"/>
        <v>100</v>
      </c>
      <c r="O12" s="340" t="s">
        <v>118</v>
      </c>
      <c r="P12" s="341" t="s">
        <v>118</v>
      </c>
      <c r="Q12" s="435" t="s">
        <v>118</v>
      </c>
      <c r="R12" s="436"/>
      <c r="S12" s="185">
        <f>S7+S8+S9</f>
        <v>260588122</v>
      </c>
      <c r="T12" s="187"/>
    </row>
    <row r="13" spans="1:22" x14ac:dyDescent="0.25">
      <c r="D13" s="49"/>
      <c r="S13" s="49"/>
    </row>
    <row r="14" spans="1:22" x14ac:dyDescent="0.25">
      <c r="S14" s="49"/>
    </row>
    <row r="15" spans="1:22" x14ac:dyDescent="0.25">
      <c r="G15" s="249"/>
      <c r="H15" s="249"/>
      <c r="I15" s="249"/>
    </row>
    <row r="16" spans="1:22" x14ac:dyDescent="0.25">
      <c r="G16" s="249"/>
      <c r="H16" s="249"/>
      <c r="I16" s="249"/>
    </row>
    <row r="17" spans="7:9" x14ac:dyDescent="0.25">
      <c r="G17" s="249"/>
      <c r="H17" s="249"/>
      <c r="I17" s="249"/>
    </row>
    <row r="18" spans="7:9" x14ac:dyDescent="0.25">
      <c r="G18" s="249"/>
      <c r="H18" s="249"/>
      <c r="I18" s="249"/>
    </row>
    <row r="19" spans="7:9" x14ac:dyDescent="0.25">
      <c r="G19" s="249"/>
      <c r="H19" s="249"/>
      <c r="I19" s="249"/>
    </row>
    <row r="20" spans="7:9" x14ac:dyDescent="0.25">
      <c r="G20" s="249"/>
      <c r="H20" s="249"/>
      <c r="I20" s="249"/>
    </row>
  </sheetData>
  <mergeCells count="25">
    <mergeCell ref="F4:F6"/>
    <mergeCell ref="A4:A6"/>
    <mergeCell ref="B4:B6"/>
    <mergeCell ref="C4:C6"/>
    <mergeCell ref="D4:D6"/>
    <mergeCell ref="E4:E6"/>
    <mergeCell ref="S4:S6"/>
    <mergeCell ref="I5:K5"/>
    <mergeCell ref="L5:L6"/>
    <mergeCell ref="O5:O6"/>
    <mergeCell ref="P5:P6"/>
    <mergeCell ref="I4:L4"/>
    <mergeCell ref="M4:M6"/>
    <mergeCell ref="N4:N6"/>
    <mergeCell ref="Q12:R12"/>
    <mergeCell ref="Q9:R9"/>
    <mergeCell ref="Q10:R10"/>
    <mergeCell ref="Q11:R11"/>
    <mergeCell ref="G4:G6"/>
    <mergeCell ref="H4:H6"/>
    <mergeCell ref="O4:P4"/>
    <mergeCell ref="Q4:R4"/>
    <mergeCell ref="Q5:Q6"/>
    <mergeCell ref="R5:R6"/>
    <mergeCell ref="Q8:R8"/>
  </mergeCells>
  <pageMargins left="0.59055118110236227" right="0.31496062992125984" top="0.44" bottom="0.15748031496062992" header="0.4" footer="0.11811023622047245"/>
  <pageSetup paperSize="9"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topLeftCell="A22" zoomScaleNormal="100" workbookViewId="0">
      <selection activeCell="C23" sqref="C23"/>
    </sheetView>
  </sheetViews>
  <sheetFormatPr defaultRowHeight="15" x14ac:dyDescent="0.25"/>
  <cols>
    <col min="2" max="2" width="30.5703125" customWidth="1"/>
    <col min="3" max="3" width="13" customWidth="1"/>
    <col min="4" max="4" width="13.28515625" style="75" customWidth="1"/>
    <col min="5" max="5" width="9.7109375" customWidth="1"/>
    <col min="6" max="6" width="13.5703125" customWidth="1"/>
    <col min="7" max="7" width="15.140625" style="75" customWidth="1"/>
    <col min="8" max="8" width="17.85546875" customWidth="1"/>
    <col min="9" max="9" width="12.28515625" customWidth="1"/>
    <col min="10" max="10" width="7.28515625" customWidth="1"/>
    <col min="11" max="11" width="13.42578125" customWidth="1"/>
    <col min="12" max="12" width="11.85546875" customWidth="1"/>
    <col min="13" max="13" width="13.28515625" customWidth="1"/>
    <col min="14" max="14" width="18.140625" customWidth="1"/>
    <col min="15" max="16" width="9.7109375" customWidth="1"/>
    <col min="17" max="17" width="10.7109375" customWidth="1"/>
    <col min="18" max="18" width="10.140625" customWidth="1"/>
    <col min="19" max="19" width="14.140625" customWidth="1"/>
  </cols>
  <sheetData>
    <row r="1" spans="1:19" s="249" customFormat="1" x14ac:dyDescent="0.25">
      <c r="D1" s="75"/>
      <c r="G1" s="75"/>
    </row>
    <row r="2" spans="1:19" s="249" customFormat="1" x14ac:dyDescent="0.25">
      <c r="D2" s="75"/>
      <c r="G2" s="75"/>
    </row>
    <row r="3" spans="1:19" ht="15.75" x14ac:dyDescent="0.3">
      <c r="A3" s="177" t="s">
        <v>3391</v>
      </c>
      <c r="B3" s="178"/>
      <c r="C3" s="179"/>
      <c r="D3" s="180"/>
      <c r="E3" s="12"/>
      <c r="F3" s="12"/>
      <c r="G3" s="68"/>
      <c r="H3" s="12"/>
      <c r="I3" s="12"/>
      <c r="J3" s="12"/>
      <c r="K3" s="12"/>
      <c r="L3" s="12"/>
      <c r="M3" s="12"/>
      <c r="N3" s="12"/>
      <c r="O3" s="13"/>
      <c r="P3" s="13"/>
      <c r="Q3" s="13"/>
      <c r="R3" s="13"/>
      <c r="S3" s="14"/>
    </row>
    <row r="4" spans="1:19" ht="54.75" customHeight="1" x14ac:dyDescent="0.25">
      <c r="A4" s="443" t="s">
        <v>0</v>
      </c>
      <c r="B4" s="443" t="s">
        <v>134</v>
      </c>
      <c r="C4" s="439" t="s">
        <v>2</v>
      </c>
      <c r="D4" s="457" t="s">
        <v>120</v>
      </c>
      <c r="E4" s="449" t="s">
        <v>121</v>
      </c>
      <c r="F4" s="449" t="s">
        <v>122</v>
      </c>
      <c r="G4" s="457" t="s">
        <v>5</v>
      </c>
      <c r="H4" s="449" t="s">
        <v>6</v>
      </c>
      <c r="I4" s="449" t="s">
        <v>7</v>
      </c>
      <c r="J4" s="449"/>
      <c r="K4" s="449"/>
      <c r="L4" s="449"/>
      <c r="M4" s="449" t="s">
        <v>136</v>
      </c>
      <c r="N4" s="449" t="s">
        <v>8</v>
      </c>
      <c r="O4" s="439" t="s">
        <v>80</v>
      </c>
      <c r="P4" s="439"/>
      <c r="Q4" s="449" t="s">
        <v>9</v>
      </c>
      <c r="R4" s="449"/>
      <c r="S4" s="446" t="s">
        <v>128</v>
      </c>
    </row>
    <row r="5" spans="1:19" ht="44.25" customHeight="1" x14ac:dyDescent="0.25">
      <c r="A5" s="444"/>
      <c r="B5" s="444"/>
      <c r="C5" s="439"/>
      <c r="D5" s="457"/>
      <c r="E5" s="449"/>
      <c r="F5" s="449"/>
      <c r="G5" s="457"/>
      <c r="H5" s="449"/>
      <c r="I5" s="450" t="s">
        <v>10</v>
      </c>
      <c r="J5" s="450"/>
      <c r="K5" s="450"/>
      <c r="L5" s="450" t="s">
        <v>11</v>
      </c>
      <c r="M5" s="449"/>
      <c r="N5" s="449"/>
      <c r="O5" s="450" t="s">
        <v>127</v>
      </c>
      <c r="P5" s="451" t="s">
        <v>126</v>
      </c>
      <c r="Q5" s="453" t="s">
        <v>127</v>
      </c>
      <c r="R5" s="446" t="s">
        <v>126</v>
      </c>
      <c r="S5" s="447"/>
    </row>
    <row r="6" spans="1:19" ht="46.5" customHeight="1" x14ac:dyDescent="0.25">
      <c r="A6" s="445"/>
      <c r="B6" s="445"/>
      <c r="C6" s="439"/>
      <c r="D6" s="457"/>
      <c r="E6" s="449"/>
      <c r="F6" s="449"/>
      <c r="G6" s="457"/>
      <c r="H6" s="449"/>
      <c r="I6" s="52" t="s">
        <v>143</v>
      </c>
      <c r="J6" s="245" t="s">
        <v>12</v>
      </c>
      <c r="K6" s="52" t="s">
        <v>13</v>
      </c>
      <c r="L6" s="450"/>
      <c r="M6" s="449"/>
      <c r="N6" s="449"/>
      <c r="O6" s="450"/>
      <c r="P6" s="452"/>
      <c r="Q6" s="453"/>
      <c r="R6" s="448"/>
      <c r="S6" s="448"/>
    </row>
    <row r="7" spans="1:19" ht="16.5" customHeight="1" x14ac:dyDescent="0.25">
      <c r="A7" s="64"/>
      <c r="B7" s="64" t="s">
        <v>97</v>
      </c>
      <c r="C7" s="63" t="s">
        <v>98</v>
      </c>
      <c r="D7" s="76" t="s">
        <v>99</v>
      </c>
      <c r="E7" s="66" t="s">
        <v>100</v>
      </c>
      <c r="F7" s="66" t="s">
        <v>101</v>
      </c>
      <c r="G7" s="76"/>
      <c r="H7" s="57"/>
      <c r="I7" s="52"/>
      <c r="J7" s="52"/>
      <c r="K7" s="52"/>
      <c r="L7" s="58"/>
      <c r="M7" s="57"/>
      <c r="N7" s="57"/>
      <c r="O7" s="58"/>
      <c r="P7" s="56"/>
      <c r="Q7" s="181"/>
      <c r="R7" s="182"/>
      <c r="S7" s="182"/>
    </row>
    <row r="8" spans="1:19" s="55" customFormat="1" ht="15.75" x14ac:dyDescent="0.3">
      <c r="A8" s="92">
        <v>1</v>
      </c>
      <c r="B8" s="36" t="s">
        <v>25</v>
      </c>
      <c r="C8" s="53"/>
      <c r="D8" s="73"/>
      <c r="E8" s="54"/>
      <c r="F8" s="54"/>
      <c r="G8" s="73"/>
      <c r="H8" s="54"/>
      <c r="I8" s="4"/>
      <c r="J8" s="4"/>
      <c r="K8" s="4"/>
      <c r="L8" s="4"/>
      <c r="M8" s="4"/>
      <c r="N8" s="4"/>
      <c r="O8" s="113"/>
      <c r="P8" s="113"/>
      <c r="Q8" s="454"/>
      <c r="R8" s="454"/>
      <c r="S8" s="96"/>
    </row>
    <row r="9" spans="1:19" ht="27" x14ac:dyDescent="0.3">
      <c r="A9" s="18" t="s">
        <v>26</v>
      </c>
      <c r="B9" s="19" t="s">
        <v>27</v>
      </c>
      <c r="C9" s="242">
        <f>SUM(C10:C12)</f>
        <v>3</v>
      </c>
      <c r="D9" s="242">
        <f>SUM(D10:D12)</f>
        <v>342</v>
      </c>
      <c r="E9" s="242">
        <f t="shared" ref="E9:R9" si="0">SUM(E10:E12)</f>
        <v>0</v>
      </c>
      <c r="F9" s="242">
        <f t="shared" si="0"/>
        <v>0</v>
      </c>
      <c r="G9" s="242">
        <f>SUM(G10:G12)</f>
        <v>342</v>
      </c>
      <c r="H9" s="361">
        <f>SUM(H10:H12)</f>
        <v>1.3109254771639367E-4</v>
      </c>
      <c r="I9" s="242">
        <f>SUM(I10:I12)</f>
        <v>342</v>
      </c>
      <c r="J9" s="242">
        <f t="shared" si="0"/>
        <v>0</v>
      </c>
      <c r="K9" s="242">
        <f>SUM(K10:K12)</f>
        <v>342</v>
      </c>
      <c r="L9" s="361">
        <f>SUM(L10:L12)</f>
        <v>1.3109254771639367E-4</v>
      </c>
      <c r="M9" s="242">
        <f t="shared" si="0"/>
        <v>0</v>
      </c>
      <c r="N9" s="361">
        <f>SUM(N10:N12)</f>
        <v>1.3109254771639367E-4</v>
      </c>
      <c r="O9" s="242">
        <f t="shared" si="0"/>
        <v>0</v>
      </c>
      <c r="P9" s="242">
        <f t="shared" si="0"/>
        <v>0</v>
      </c>
      <c r="Q9" s="242">
        <f t="shared" si="0"/>
        <v>0</v>
      </c>
      <c r="R9" s="242">
        <f t="shared" si="0"/>
        <v>0</v>
      </c>
      <c r="S9" s="242">
        <f>SUM(S10:S12)</f>
        <v>342</v>
      </c>
    </row>
    <row r="10" spans="1:19" s="80" customFormat="1" x14ac:dyDescent="0.25">
      <c r="A10" s="89" t="s">
        <v>57</v>
      </c>
      <c r="B10" s="19" t="s">
        <v>83</v>
      </c>
      <c r="C10" s="20">
        <v>1</v>
      </c>
      <c r="D10" s="70">
        <v>200</v>
      </c>
      <c r="E10" s="83">
        <v>0</v>
      </c>
      <c r="F10" s="83">
        <v>0</v>
      </c>
      <c r="G10" s="71">
        <f>+D10+E10+F10</f>
        <v>200</v>
      </c>
      <c r="H10" s="107">
        <f>G10/Summary!$D$12%</f>
        <v>7.6662308606078171E-5</v>
      </c>
      <c r="I10" s="84">
        <f>G10</f>
        <v>200</v>
      </c>
      <c r="J10" s="22">
        <v>0</v>
      </c>
      <c r="K10" s="79">
        <f>I10+J10</f>
        <v>200</v>
      </c>
      <c r="L10" s="112">
        <f>K10/Summary!$G$12%</f>
        <v>7.6662308606078171E-5</v>
      </c>
      <c r="M10" s="22">
        <v>0</v>
      </c>
      <c r="N10" s="22">
        <f>(G10+M10)/Summary!$D$12%</f>
        <v>7.6662308606078171E-5</v>
      </c>
      <c r="O10" s="84">
        <v>0</v>
      </c>
      <c r="P10" s="84">
        <f>O10/G10%</f>
        <v>0</v>
      </c>
      <c r="Q10" s="65">
        <v>0</v>
      </c>
      <c r="R10" s="65">
        <f>Q10/G10%</f>
        <v>0</v>
      </c>
      <c r="S10" s="21">
        <f>G10</f>
        <v>200</v>
      </c>
    </row>
    <row r="11" spans="1:19" s="80" customFormat="1" x14ac:dyDescent="0.25">
      <c r="A11" s="89" t="s">
        <v>74</v>
      </c>
      <c r="B11" s="19" t="s">
        <v>84</v>
      </c>
      <c r="C11" s="20">
        <v>1</v>
      </c>
      <c r="D11" s="70">
        <v>140</v>
      </c>
      <c r="E11" s="83">
        <v>0</v>
      </c>
      <c r="F11" s="83">
        <v>0</v>
      </c>
      <c r="G11" s="71">
        <f t="shared" ref="G11:G12" si="1">+D11+E11+F11</f>
        <v>140</v>
      </c>
      <c r="H11" s="107">
        <f>G11/Summary!$D$12%</f>
        <v>5.3663616024254723E-5</v>
      </c>
      <c r="I11" s="84">
        <f t="shared" ref="I11:I15" si="2">G11</f>
        <v>140</v>
      </c>
      <c r="J11" s="22">
        <v>0</v>
      </c>
      <c r="K11" s="79">
        <f t="shared" ref="K11:K15" si="3">I11+J11</f>
        <v>140</v>
      </c>
      <c r="L11" s="112">
        <f>K11/Summary!$G$12%</f>
        <v>5.3663616024254723E-5</v>
      </c>
      <c r="M11" s="22">
        <v>0</v>
      </c>
      <c r="N11" s="22">
        <f>(G11+M11)/Summary!$D$12%</f>
        <v>5.3663616024254723E-5</v>
      </c>
      <c r="O11" s="84">
        <v>0</v>
      </c>
      <c r="P11" s="84">
        <f>O11/G11%</f>
        <v>0</v>
      </c>
      <c r="Q11" s="84">
        <v>0</v>
      </c>
      <c r="R11" s="84">
        <f>Q11/G11%</f>
        <v>0</v>
      </c>
      <c r="S11" s="21">
        <f t="shared" ref="S11:S22" si="4">G11</f>
        <v>140</v>
      </c>
    </row>
    <row r="12" spans="1:19" s="80" customFormat="1" x14ac:dyDescent="0.25">
      <c r="A12" s="89" t="s">
        <v>119</v>
      </c>
      <c r="B12" s="19" t="s">
        <v>145</v>
      </c>
      <c r="C12" s="20">
        <v>1</v>
      </c>
      <c r="D12" s="70">
        <v>2</v>
      </c>
      <c r="E12" s="83">
        <v>0</v>
      </c>
      <c r="F12" s="83">
        <v>0</v>
      </c>
      <c r="G12" s="71">
        <f t="shared" si="1"/>
        <v>2</v>
      </c>
      <c r="H12" s="107">
        <f>G12/Summary!$D$12%</f>
        <v>7.666230860607818E-7</v>
      </c>
      <c r="I12" s="84">
        <f t="shared" si="2"/>
        <v>2</v>
      </c>
      <c r="J12" s="22">
        <v>0</v>
      </c>
      <c r="K12" s="79">
        <f t="shared" si="3"/>
        <v>2</v>
      </c>
      <c r="L12" s="112">
        <f>K12/Summary!$G$12%</f>
        <v>7.666230860607818E-7</v>
      </c>
      <c r="M12" s="22">
        <v>0</v>
      </c>
      <c r="N12" s="22">
        <f>(G12+M12)/Summary!$D$12%</f>
        <v>7.666230860607818E-7</v>
      </c>
      <c r="O12" s="84">
        <v>0</v>
      </c>
      <c r="P12" s="84">
        <f>O12/G12%</f>
        <v>0</v>
      </c>
      <c r="Q12" s="84">
        <v>0</v>
      </c>
      <c r="R12" s="84">
        <f>Q12/G12%</f>
        <v>0</v>
      </c>
      <c r="S12" s="21">
        <f t="shared" si="4"/>
        <v>2</v>
      </c>
    </row>
    <row r="13" spans="1:19" ht="27" x14ac:dyDescent="0.25">
      <c r="A13" s="18" t="s">
        <v>28</v>
      </c>
      <c r="B13" s="19" t="s">
        <v>29</v>
      </c>
      <c r="C13" s="20">
        <v>0</v>
      </c>
      <c r="D13" s="71"/>
      <c r="E13" s="83">
        <v>0</v>
      </c>
      <c r="F13" s="83">
        <v>0</v>
      </c>
      <c r="G13" s="71">
        <f>+D13+E13+F13</f>
        <v>0</v>
      </c>
      <c r="H13" s="107">
        <f>G13/Summary!$D$12%</f>
        <v>0</v>
      </c>
      <c r="I13" s="84">
        <f t="shared" si="2"/>
        <v>0</v>
      </c>
      <c r="J13" s="22">
        <v>0</v>
      </c>
      <c r="K13" s="79">
        <f t="shared" si="3"/>
        <v>0</v>
      </c>
      <c r="L13" s="112">
        <f>K13/Summary!$G$12%</f>
        <v>0</v>
      </c>
      <c r="M13" s="22">
        <v>0</v>
      </c>
      <c r="N13" s="22">
        <f>(G13+M13)/Summary!$D$12%</f>
        <v>0</v>
      </c>
      <c r="O13" s="84">
        <v>0</v>
      </c>
      <c r="P13" s="84">
        <v>0</v>
      </c>
      <c r="Q13" s="84">
        <v>0</v>
      </c>
      <c r="R13" s="84">
        <v>0</v>
      </c>
      <c r="S13" s="21">
        <f t="shared" si="4"/>
        <v>0</v>
      </c>
    </row>
    <row r="14" spans="1:19" x14ac:dyDescent="0.25">
      <c r="A14" s="18" t="s">
        <v>30</v>
      </c>
      <c r="B14" s="15" t="s">
        <v>31</v>
      </c>
      <c r="C14" s="23">
        <v>0</v>
      </c>
      <c r="D14" s="72">
        <v>0</v>
      </c>
      <c r="E14" s="83">
        <v>0</v>
      </c>
      <c r="F14" s="83">
        <v>0</v>
      </c>
      <c r="G14" s="71">
        <f>+D14+E14+F14</f>
        <v>0</v>
      </c>
      <c r="H14" s="107">
        <f>G14/Summary!$D$12%</f>
        <v>0</v>
      </c>
      <c r="I14" s="84">
        <f t="shared" si="2"/>
        <v>0</v>
      </c>
      <c r="J14" s="22">
        <v>0</v>
      </c>
      <c r="K14" s="79">
        <f t="shared" si="3"/>
        <v>0</v>
      </c>
      <c r="L14" s="112">
        <f>K14/Summary!$G$12%</f>
        <v>0</v>
      </c>
      <c r="M14" s="22">
        <v>0</v>
      </c>
      <c r="N14" s="22">
        <f>(G14+M14)/Summary!$D$12%</f>
        <v>0</v>
      </c>
      <c r="O14" s="84">
        <v>0</v>
      </c>
      <c r="P14" s="84">
        <v>0</v>
      </c>
      <c r="Q14" s="84">
        <v>0</v>
      </c>
      <c r="R14" s="84">
        <v>0</v>
      </c>
      <c r="S14" s="21">
        <f t="shared" si="4"/>
        <v>0</v>
      </c>
    </row>
    <row r="15" spans="1:19" x14ac:dyDescent="0.25">
      <c r="A15" s="16" t="s">
        <v>32</v>
      </c>
      <c r="B15" s="24" t="s">
        <v>40</v>
      </c>
      <c r="C15" s="78"/>
      <c r="D15" s="105"/>
      <c r="E15" s="77"/>
      <c r="F15" s="99"/>
      <c r="G15" s="71">
        <f>+D15+E15+F15</f>
        <v>0</v>
      </c>
      <c r="H15" s="107">
        <f>G15/Summary!$D$12%</f>
        <v>0</v>
      </c>
      <c r="I15" s="84">
        <f t="shared" si="2"/>
        <v>0</v>
      </c>
      <c r="J15" s="22">
        <v>0</v>
      </c>
      <c r="K15" s="79">
        <f t="shared" si="3"/>
        <v>0</v>
      </c>
      <c r="L15" s="112">
        <f>K15/Summary!$G$12%</f>
        <v>0</v>
      </c>
      <c r="M15" s="22">
        <v>0</v>
      </c>
      <c r="N15" s="22">
        <f>(G15+M15)/Summary!$D$12%</f>
        <v>0</v>
      </c>
      <c r="O15" s="84">
        <v>0</v>
      </c>
      <c r="P15" s="84">
        <v>0</v>
      </c>
      <c r="Q15" s="84">
        <v>0</v>
      </c>
      <c r="R15" s="84">
        <v>0</v>
      </c>
      <c r="S15" s="21">
        <f t="shared" si="4"/>
        <v>0</v>
      </c>
    </row>
    <row r="16" spans="1:19" s="55" customFormat="1" ht="15.75" x14ac:dyDescent="0.3">
      <c r="A16" s="54"/>
      <c r="B16" s="53" t="s">
        <v>87</v>
      </c>
      <c r="C16" s="104">
        <f t="shared" ref="C16:S16" si="5">SUM(C17:C18)</f>
        <v>2</v>
      </c>
      <c r="D16" s="104">
        <f t="shared" si="5"/>
        <v>13438000</v>
      </c>
      <c r="E16" s="104">
        <f t="shared" si="5"/>
        <v>0</v>
      </c>
      <c r="F16" s="104">
        <f t="shared" si="5"/>
        <v>0</v>
      </c>
      <c r="G16" s="104">
        <f t="shared" si="5"/>
        <v>13438000</v>
      </c>
      <c r="H16" s="243">
        <f t="shared" si="5"/>
        <v>5.150940515242393</v>
      </c>
      <c r="I16" s="104">
        <f t="shared" si="5"/>
        <v>13438000</v>
      </c>
      <c r="J16" s="104">
        <f t="shared" si="5"/>
        <v>0</v>
      </c>
      <c r="K16" s="104">
        <f t="shared" si="5"/>
        <v>13438000</v>
      </c>
      <c r="L16" s="243">
        <f t="shared" si="5"/>
        <v>5.150940515242393</v>
      </c>
      <c r="M16" s="104">
        <f t="shared" si="5"/>
        <v>0</v>
      </c>
      <c r="N16" s="243">
        <f t="shared" si="5"/>
        <v>5.150940515242393</v>
      </c>
      <c r="O16" s="104">
        <f t="shared" si="5"/>
        <v>0</v>
      </c>
      <c r="P16" s="104">
        <f t="shared" si="5"/>
        <v>0</v>
      </c>
      <c r="Q16" s="104">
        <f t="shared" si="5"/>
        <v>0</v>
      </c>
      <c r="R16" s="104">
        <f t="shared" si="5"/>
        <v>0</v>
      </c>
      <c r="S16" s="104">
        <f t="shared" si="5"/>
        <v>13438000</v>
      </c>
    </row>
    <row r="17" spans="1:19" s="80" customFormat="1" x14ac:dyDescent="0.25">
      <c r="A17" s="257" t="s">
        <v>57</v>
      </c>
      <c r="B17" s="78" t="s">
        <v>3363</v>
      </c>
      <c r="C17" s="78">
        <v>1</v>
      </c>
      <c r="D17" s="297">
        <v>6915000</v>
      </c>
      <c r="E17" s="83"/>
      <c r="F17" s="83"/>
      <c r="G17" s="71">
        <f t="shared" ref="G17:G22" si="6">+D17+E17+F17</f>
        <v>6915000</v>
      </c>
      <c r="H17" s="318">
        <f>D17/Summary!$D$12%</f>
        <v>2.6505993200551532</v>
      </c>
      <c r="I17" s="84">
        <f t="shared" ref="I17:I22" si="7">G17</f>
        <v>6915000</v>
      </c>
      <c r="J17" s="79"/>
      <c r="K17" s="79">
        <f t="shared" ref="K17:K22" si="8">I17+J17</f>
        <v>6915000</v>
      </c>
      <c r="L17" s="112">
        <f>K17/Summary!$G$12%</f>
        <v>2.6505993200551532</v>
      </c>
      <c r="M17" s="22"/>
      <c r="N17" s="22">
        <f>(G17+M17)/Summary!$D$12%</f>
        <v>2.6505993200551532</v>
      </c>
      <c r="O17" s="84">
        <v>0</v>
      </c>
      <c r="P17" s="84">
        <f t="shared" ref="P17" si="9">O17/G17%</f>
        <v>0</v>
      </c>
      <c r="Q17" s="84">
        <v>0</v>
      </c>
      <c r="R17" s="84">
        <f t="shared" ref="R17" si="10">Q17/G17%</f>
        <v>0</v>
      </c>
      <c r="S17" s="21">
        <f t="shared" ref="S17" si="11">G17</f>
        <v>6915000</v>
      </c>
    </row>
    <row r="18" spans="1:19" s="256" customFormat="1" ht="27" customHeight="1" x14ac:dyDescent="0.25">
      <c r="A18" s="257" t="s">
        <v>74</v>
      </c>
      <c r="B18" s="19" t="s">
        <v>3358</v>
      </c>
      <c r="C18" s="19">
        <v>1</v>
      </c>
      <c r="D18" s="250">
        <f>6523000</f>
        <v>6523000</v>
      </c>
      <c r="E18" s="251">
        <v>0</v>
      </c>
      <c r="F18" s="251">
        <v>0</v>
      </c>
      <c r="G18" s="252">
        <f t="shared" si="6"/>
        <v>6523000</v>
      </c>
      <c r="H18" s="318">
        <f>D18/Summary!$D$12%</f>
        <v>2.5003411951872399</v>
      </c>
      <c r="I18" s="253">
        <f t="shared" si="7"/>
        <v>6523000</v>
      </c>
      <c r="J18" s="250">
        <v>0</v>
      </c>
      <c r="K18" s="250">
        <f t="shared" si="8"/>
        <v>6523000</v>
      </c>
      <c r="L18" s="254">
        <f>K18/Summary!$G$12%</f>
        <v>2.5003411951872399</v>
      </c>
      <c r="M18" s="255">
        <v>0</v>
      </c>
      <c r="N18" s="255">
        <f>(G18+M18)/Summary!$D$12%</f>
        <v>2.5003411951872399</v>
      </c>
      <c r="O18" s="253">
        <v>0</v>
      </c>
      <c r="P18" s="253">
        <f t="shared" ref="P18:P22" si="12">O18/G18%</f>
        <v>0</v>
      </c>
      <c r="Q18" s="253">
        <v>0</v>
      </c>
      <c r="R18" s="253">
        <f t="shared" ref="R18:R22" si="13">Q18/G18%</f>
        <v>0</v>
      </c>
      <c r="S18" s="251">
        <f t="shared" si="4"/>
        <v>6523000</v>
      </c>
    </row>
    <row r="19" spans="1:19" s="256" customFormat="1" ht="27" customHeight="1" x14ac:dyDescent="0.25">
      <c r="A19" s="392" t="s">
        <v>119</v>
      </c>
      <c r="B19" s="393" t="s">
        <v>3383</v>
      </c>
      <c r="C19" s="393">
        <v>0</v>
      </c>
      <c r="D19" s="394">
        <v>0</v>
      </c>
      <c r="E19" s="251">
        <v>0</v>
      </c>
      <c r="F19" s="251">
        <v>0</v>
      </c>
      <c r="G19" s="252">
        <f t="shared" si="6"/>
        <v>0</v>
      </c>
      <c r="H19" s="318">
        <f>D19/Summary!$D$12%</f>
        <v>0</v>
      </c>
      <c r="I19" s="253">
        <f t="shared" si="7"/>
        <v>0</v>
      </c>
      <c r="J19" s="250">
        <v>0</v>
      </c>
      <c r="K19" s="250">
        <f t="shared" si="8"/>
        <v>0</v>
      </c>
      <c r="L19" s="254">
        <f>K19/Summary!$G$12%</f>
        <v>0</v>
      </c>
      <c r="M19" s="255">
        <v>0</v>
      </c>
      <c r="N19" s="255">
        <f>(G19+M19)/Summary!$D$12%</f>
        <v>0</v>
      </c>
      <c r="O19" s="253">
        <v>0</v>
      </c>
      <c r="P19" s="253" t="s">
        <v>118</v>
      </c>
      <c r="Q19" s="253">
        <v>0</v>
      </c>
      <c r="R19" s="253" t="s">
        <v>118</v>
      </c>
      <c r="S19" s="251">
        <f t="shared" si="4"/>
        <v>0</v>
      </c>
    </row>
    <row r="20" spans="1:19" s="256" customFormat="1" ht="27" customHeight="1" x14ac:dyDescent="0.25">
      <c r="A20" s="362"/>
      <c r="B20" s="363" t="s">
        <v>3365</v>
      </c>
      <c r="C20" s="365">
        <f t="shared" ref="C20:H20" si="14">SUM(C21:C22)</f>
        <v>2</v>
      </c>
      <c r="D20" s="366">
        <f t="shared" si="14"/>
        <v>112358812</v>
      </c>
      <c r="E20" s="367">
        <f t="shared" si="14"/>
        <v>0</v>
      </c>
      <c r="F20" s="367">
        <f t="shared" si="14"/>
        <v>0</v>
      </c>
      <c r="G20" s="368">
        <f t="shared" si="14"/>
        <v>112358812</v>
      </c>
      <c r="H20" s="372">
        <f t="shared" si="14"/>
        <v>43.068429600781599</v>
      </c>
      <c r="I20" s="369">
        <f t="shared" ref="I20:S20" si="15">SUM(I21:I22)</f>
        <v>112358812</v>
      </c>
      <c r="J20" s="366">
        <f t="shared" si="15"/>
        <v>0</v>
      </c>
      <c r="K20" s="366">
        <f t="shared" si="15"/>
        <v>112358812</v>
      </c>
      <c r="L20" s="370">
        <f t="shared" si="15"/>
        <v>43.068429600781599</v>
      </c>
      <c r="M20" s="371">
        <f t="shared" si="15"/>
        <v>0</v>
      </c>
      <c r="N20" s="371">
        <f t="shared" si="15"/>
        <v>43.068429600781599</v>
      </c>
      <c r="O20" s="369">
        <f t="shared" si="15"/>
        <v>0</v>
      </c>
      <c r="P20" s="369">
        <f t="shared" si="15"/>
        <v>0</v>
      </c>
      <c r="Q20" s="369">
        <f t="shared" si="15"/>
        <v>0</v>
      </c>
      <c r="R20" s="369">
        <f t="shared" si="15"/>
        <v>0</v>
      </c>
      <c r="S20" s="367">
        <f t="shared" si="15"/>
        <v>112358812</v>
      </c>
    </row>
    <row r="21" spans="1:19" s="80" customFormat="1" ht="27" x14ac:dyDescent="0.25">
      <c r="A21" s="89" t="s">
        <v>57</v>
      </c>
      <c r="B21" s="358" t="s">
        <v>3364</v>
      </c>
      <c r="C21" s="359">
        <v>1</v>
      </c>
      <c r="D21" s="360">
        <v>112358807</v>
      </c>
      <c r="E21" s="83">
        <v>0</v>
      </c>
      <c r="F21" s="83">
        <v>0</v>
      </c>
      <c r="G21" s="71">
        <f t="shared" ref="G21" si="16">+D21+E21+F21</f>
        <v>112358807</v>
      </c>
      <c r="H21" s="107">
        <f>G21/Summary!$D$12%</f>
        <v>43.068427684223884</v>
      </c>
      <c r="I21" s="84">
        <f t="shared" ref="I21" si="17">G21</f>
        <v>112358807</v>
      </c>
      <c r="J21" s="22">
        <v>0</v>
      </c>
      <c r="K21" s="79">
        <f t="shared" ref="K21" si="18">I21+J21</f>
        <v>112358807</v>
      </c>
      <c r="L21" s="112">
        <f>K21/Summary!$G$12%</f>
        <v>43.068427684223884</v>
      </c>
      <c r="M21" s="22">
        <v>0</v>
      </c>
      <c r="N21" s="22">
        <f>(G21+M21)/Summary!$D$12%</f>
        <v>43.068427684223884</v>
      </c>
      <c r="O21" s="84">
        <v>0</v>
      </c>
      <c r="P21" s="84">
        <f>O21/G21%</f>
        <v>0</v>
      </c>
      <c r="Q21" s="84">
        <v>0</v>
      </c>
      <c r="R21" s="84">
        <f>Q21/G21%</f>
        <v>0</v>
      </c>
      <c r="S21" s="360">
        <v>112358807</v>
      </c>
    </row>
    <row r="22" spans="1:19" s="80" customFormat="1" x14ac:dyDescent="0.25">
      <c r="A22" s="257" t="s">
        <v>74</v>
      </c>
      <c r="B22" s="78" t="s">
        <v>3390</v>
      </c>
      <c r="C22" s="78">
        <v>1</v>
      </c>
      <c r="D22" s="82">
        <v>5</v>
      </c>
      <c r="E22" s="83">
        <v>0</v>
      </c>
      <c r="F22" s="83">
        <v>0</v>
      </c>
      <c r="G22" s="71">
        <f t="shared" si="6"/>
        <v>5</v>
      </c>
      <c r="H22" s="318">
        <f>D22/Summary!$D$12%</f>
        <v>1.9165577151519543E-6</v>
      </c>
      <c r="I22" s="84">
        <f t="shared" si="7"/>
        <v>5</v>
      </c>
      <c r="J22" s="79">
        <v>0</v>
      </c>
      <c r="K22" s="79">
        <f t="shared" si="8"/>
        <v>5</v>
      </c>
      <c r="L22" s="112">
        <f>K22/Summary!$G$12%</f>
        <v>1.9165577151519543E-6</v>
      </c>
      <c r="M22" s="22">
        <v>0</v>
      </c>
      <c r="N22" s="22">
        <f>(G22+M22)/Summary!$D$12%</f>
        <v>1.9165577151519543E-6</v>
      </c>
      <c r="O22" s="84">
        <v>0</v>
      </c>
      <c r="P22" s="84">
        <f t="shared" si="12"/>
        <v>0</v>
      </c>
      <c r="Q22" s="84">
        <v>0</v>
      </c>
      <c r="R22" s="84">
        <f t="shared" si="13"/>
        <v>0</v>
      </c>
      <c r="S22" s="21">
        <f t="shared" si="4"/>
        <v>5</v>
      </c>
    </row>
    <row r="23" spans="1:19" s="103" customFormat="1" ht="15.75" x14ac:dyDescent="0.3">
      <c r="A23" s="91"/>
      <c r="B23" s="90" t="s">
        <v>33</v>
      </c>
      <c r="C23" s="111">
        <f t="shared" ref="C23:S23" si="19">C9+C16+C20</f>
        <v>7</v>
      </c>
      <c r="D23" s="111">
        <f t="shared" si="19"/>
        <v>125797154</v>
      </c>
      <c r="E23" s="111">
        <f t="shared" si="19"/>
        <v>0</v>
      </c>
      <c r="F23" s="111">
        <f t="shared" si="19"/>
        <v>0</v>
      </c>
      <c r="G23" s="111">
        <f t="shared" si="19"/>
        <v>125797154</v>
      </c>
      <c r="H23" s="244">
        <f t="shared" si="19"/>
        <v>48.219501208571707</v>
      </c>
      <c r="I23" s="111">
        <f t="shared" si="19"/>
        <v>125797154</v>
      </c>
      <c r="J23" s="111">
        <f t="shared" si="19"/>
        <v>0</v>
      </c>
      <c r="K23" s="111">
        <f t="shared" si="19"/>
        <v>125797154</v>
      </c>
      <c r="L23" s="244">
        <f t="shared" si="19"/>
        <v>48.219501208571707</v>
      </c>
      <c r="M23" s="111">
        <f t="shared" si="19"/>
        <v>0</v>
      </c>
      <c r="N23" s="244">
        <f t="shared" si="19"/>
        <v>48.219501208571707</v>
      </c>
      <c r="O23" s="111">
        <f t="shared" si="19"/>
        <v>0</v>
      </c>
      <c r="P23" s="111">
        <f t="shared" si="19"/>
        <v>0</v>
      </c>
      <c r="Q23" s="111">
        <f t="shared" si="19"/>
        <v>0</v>
      </c>
      <c r="R23" s="111">
        <f t="shared" si="19"/>
        <v>0</v>
      </c>
      <c r="S23" s="111">
        <f t="shared" si="19"/>
        <v>125797154</v>
      </c>
    </row>
    <row r="24" spans="1:19" s="98" customFormat="1" ht="15.75" x14ac:dyDescent="0.3">
      <c r="A24" s="93"/>
      <c r="B24" s="81"/>
      <c r="C24" s="81"/>
      <c r="D24" s="94"/>
      <c r="E24" s="95"/>
      <c r="F24" s="95"/>
      <c r="G24" s="94"/>
      <c r="H24" s="108"/>
      <c r="I24" s="93"/>
      <c r="J24" s="93"/>
      <c r="K24" s="94"/>
      <c r="L24" s="108"/>
      <c r="M24" s="93"/>
      <c r="N24" s="93"/>
      <c r="O24" s="96"/>
      <c r="P24" s="96"/>
      <c r="Q24" s="96"/>
      <c r="R24" s="96"/>
      <c r="S24" s="97"/>
    </row>
    <row r="25" spans="1:19" s="55" customFormat="1" ht="15.75" x14ac:dyDescent="0.3">
      <c r="A25" s="54">
        <v>2</v>
      </c>
      <c r="B25" s="53" t="s">
        <v>34</v>
      </c>
      <c r="C25" s="53"/>
      <c r="D25" s="73"/>
      <c r="E25" s="54"/>
      <c r="F25" s="54"/>
      <c r="G25" s="73"/>
      <c r="H25" s="110"/>
      <c r="I25" s="54"/>
      <c r="J25" s="54"/>
      <c r="K25" s="73"/>
      <c r="L25" s="110"/>
      <c r="M25" s="54"/>
      <c r="N25" s="54"/>
      <c r="O25" s="4"/>
      <c r="P25" s="4"/>
      <c r="Q25" s="4"/>
      <c r="R25" s="4"/>
      <c r="S25" s="4"/>
    </row>
    <row r="26" spans="1:19" ht="27" x14ac:dyDescent="0.25">
      <c r="A26" s="16" t="s">
        <v>26</v>
      </c>
      <c r="B26" s="24" t="s">
        <v>35</v>
      </c>
      <c r="C26" s="5"/>
      <c r="D26" s="69"/>
      <c r="E26" s="16"/>
      <c r="F26" s="83">
        <v>0</v>
      </c>
      <c r="G26" s="71">
        <f t="shared" ref="G26:G29" si="20">+D26+E26+F26</f>
        <v>0</v>
      </c>
      <c r="H26" s="107">
        <f>G26/Summary!$D$12%</f>
        <v>0</v>
      </c>
      <c r="I26" s="84">
        <f t="shared" ref="I26:I30" si="21">G26</f>
        <v>0</v>
      </c>
      <c r="J26" s="79">
        <v>0</v>
      </c>
      <c r="K26" s="79">
        <f t="shared" ref="K26:K30" si="22">I26+J26</f>
        <v>0</v>
      </c>
      <c r="L26" s="112">
        <f>K26/Summary!$G$12%</f>
        <v>0</v>
      </c>
      <c r="M26" s="22">
        <v>0</v>
      </c>
      <c r="N26" s="22">
        <f>(G26+M26)/Summary!$D$12%</f>
        <v>0</v>
      </c>
      <c r="O26" s="84">
        <v>0</v>
      </c>
      <c r="P26" s="84">
        <v>0</v>
      </c>
      <c r="Q26" s="84">
        <v>0</v>
      </c>
      <c r="R26" s="84">
        <v>0</v>
      </c>
      <c r="S26" s="21">
        <f t="shared" ref="S26:S30" si="23">G26</f>
        <v>0</v>
      </c>
    </row>
    <row r="27" spans="1:19" x14ac:dyDescent="0.25">
      <c r="A27" s="16" t="s">
        <v>36</v>
      </c>
      <c r="B27" s="5" t="s">
        <v>37</v>
      </c>
      <c r="C27" s="83">
        <v>0</v>
      </c>
      <c r="D27" s="83">
        <v>0</v>
      </c>
      <c r="E27" s="83">
        <v>0</v>
      </c>
      <c r="F27" s="83">
        <v>0</v>
      </c>
      <c r="G27" s="71">
        <f t="shared" si="20"/>
        <v>0</v>
      </c>
      <c r="H27" s="107">
        <f>G27/Summary!$D$12%</f>
        <v>0</v>
      </c>
      <c r="I27" s="84">
        <f t="shared" si="21"/>
        <v>0</v>
      </c>
      <c r="J27" s="79">
        <v>0</v>
      </c>
      <c r="K27" s="79">
        <f t="shared" si="22"/>
        <v>0</v>
      </c>
      <c r="L27" s="112">
        <f>K27/Summary!$G$12%</f>
        <v>0</v>
      </c>
      <c r="M27" s="22">
        <v>0</v>
      </c>
      <c r="N27" s="22">
        <f>(G27+M27)/Summary!$D$12%</f>
        <v>0</v>
      </c>
      <c r="O27" s="84">
        <v>0</v>
      </c>
      <c r="P27" s="84">
        <v>0</v>
      </c>
      <c r="Q27" s="84">
        <v>0</v>
      </c>
      <c r="R27" s="84">
        <v>0</v>
      </c>
      <c r="S27" s="21">
        <f t="shared" si="23"/>
        <v>0</v>
      </c>
    </row>
    <row r="28" spans="1:19" x14ac:dyDescent="0.25">
      <c r="A28" s="16" t="s">
        <v>30</v>
      </c>
      <c r="B28" s="5" t="s">
        <v>38</v>
      </c>
      <c r="C28" s="83">
        <v>0</v>
      </c>
      <c r="D28" s="83">
        <v>0</v>
      </c>
      <c r="E28" s="83">
        <v>0</v>
      </c>
      <c r="F28" s="83">
        <v>0</v>
      </c>
      <c r="G28" s="71">
        <f t="shared" si="20"/>
        <v>0</v>
      </c>
      <c r="H28" s="107">
        <f>G28/Summary!$D$12%</f>
        <v>0</v>
      </c>
      <c r="I28" s="84">
        <f t="shared" si="21"/>
        <v>0</v>
      </c>
      <c r="J28" s="79">
        <v>0</v>
      </c>
      <c r="K28" s="79">
        <f t="shared" si="22"/>
        <v>0</v>
      </c>
      <c r="L28" s="112">
        <f>K28/Summary!$G$12%</f>
        <v>0</v>
      </c>
      <c r="M28" s="22">
        <v>0</v>
      </c>
      <c r="N28" s="22">
        <f>(G28+M28)/Summary!$D$12%</f>
        <v>0</v>
      </c>
      <c r="O28" s="84">
        <v>0</v>
      </c>
      <c r="P28" s="84">
        <v>0</v>
      </c>
      <c r="Q28" s="84">
        <v>0</v>
      </c>
      <c r="R28" s="84">
        <v>0</v>
      </c>
      <c r="S28" s="21">
        <f t="shared" si="23"/>
        <v>0</v>
      </c>
    </row>
    <row r="29" spans="1:19" x14ac:dyDescent="0.25">
      <c r="A29" s="16" t="s">
        <v>32</v>
      </c>
      <c r="B29" s="5" t="s">
        <v>39</v>
      </c>
      <c r="C29" s="83">
        <v>0</v>
      </c>
      <c r="D29" s="83">
        <v>0</v>
      </c>
      <c r="E29" s="83">
        <v>0</v>
      </c>
      <c r="F29" s="83">
        <v>0</v>
      </c>
      <c r="G29" s="71">
        <f t="shared" si="20"/>
        <v>0</v>
      </c>
      <c r="H29" s="107">
        <f>G29/Summary!$D$12%</f>
        <v>0</v>
      </c>
      <c r="I29" s="84">
        <f t="shared" si="21"/>
        <v>0</v>
      </c>
      <c r="J29" s="79">
        <v>0</v>
      </c>
      <c r="K29" s="79">
        <f t="shared" si="22"/>
        <v>0</v>
      </c>
      <c r="L29" s="112">
        <f>K29/Summary!$G$12%</f>
        <v>0</v>
      </c>
      <c r="M29" s="22">
        <v>0</v>
      </c>
      <c r="N29" s="22">
        <f>(G29+M29)/Summary!$D$12%</f>
        <v>0</v>
      </c>
      <c r="O29" s="84">
        <v>0</v>
      </c>
      <c r="P29" s="84">
        <v>0</v>
      </c>
      <c r="Q29" s="84">
        <v>0</v>
      </c>
      <c r="R29" s="84">
        <v>0</v>
      </c>
      <c r="S29" s="21">
        <f t="shared" si="23"/>
        <v>0</v>
      </c>
    </row>
    <row r="30" spans="1:19" x14ac:dyDescent="0.25">
      <c r="A30" s="16" t="s">
        <v>67</v>
      </c>
      <c r="B30" s="5" t="s">
        <v>40</v>
      </c>
      <c r="C30" s="78"/>
      <c r="D30" s="79"/>
      <c r="E30" s="77"/>
      <c r="F30" s="77"/>
      <c r="G30" s="71"/>
      <c r="H30" s="107">
        <f>G30/Summary!$D$12%</f>
        <v>0</v>
      </c>
      <c r="I30" s="84">
        <f t="shared" si="21"/>
        <v>0</v>
      </c>
      <c r="J30" s="79">
        <v>0</v>
      </c>
      <c r="K30" s="79">
        <f t="shared" si="22"/>
        <v>0</v>
      </c>
      <c r="L30" s="112">
        <f>K30/Summary!$G$12%</f>
        <v>0</v>
      </c>
      <c r="M30" s="22">
        <v>0</v>
      </c>
      <c r="N30" s="22">
        <f>(G30+M30)/Summary!$D$12%</f>
        <v>0</v>
      </c>
      <c r="O30" s="84">
        <v>0</v>
      </c>
      <c r="P30" s="84">
        <v>0</v>
      </c>
      <c r="Q30" s="84">
        <v>0</v>
      </c>
      <c r="R30" s="84">
        <v>0</v>
      </c>
      <c r="S30" s="21">
        <f t="shared" si="23"/>
        <v>0</v>
      </c>
    </row>
    <row r="31" spans="1:19" s="103" customFormat="1" ht="15.75" x14ac:dyDescent="0.3">
      <c r="A31" s="91"/>
      <c r="B31" s="90" t="s">
        <v>41</v>
      </c>
      <c r="C31" s="90">
        <v>0</v>
      </c>
      <c r="D31" s="100">
        <v>0</v>
      </c>
      <c r="E31" s="101">
        <v>0</v>
      </c>
      <c r="F31" s="101">
        <v>0</v>
      </c>
      <c r="G31" s="100">
        <v>0</v>
      </c>
      <c r="H31" s="109">
        <v>0</v>
      </c>
      <c r="I31" s="84">
        <v>0</v>
      </c>
      <c r="J31" s="100">
        <v>0</v>
      </c>
      <c r="K31" s="100">
        <v>0</v>
      </c>
      <c r="L31" s="109">
        <v>0</v>
      </c>
      <c r="M31" s="100">
        <v>0</v>
      </c>
      <c r="N31" s="109">
        <v>0</v>
      </c>
      <c r="O31" s="102">
        <v>0</v>
      </c>
      <c r="P31" s="102">
        <v>0</v>
      </c>
      <c r="Q31" s="102">
        <v>0</v>
      </c>
      <c r="R31" s="102">
        <v>0</v>
      </c>
      <c r="S31" s="100">
        <v>0</v>
      </c>
    </row>
    <row r="32" spans="1:19" s="120" customFormat="1" ht="45" x14ac:dyDescent="0.3">
      <c r="A32" s="115"/>
      <c r="B32" s="116" t="s">
        <v>42</v>
      </c>
      <c r="C32" s="117">
        <f t="shared" ref="C32:S32" si="24">+C23+C31</f>
        <v>7</v>
      </c>
      <c r="D32" s="117">
        <f t="shared" si="24"/>
        <v>125797154</v>
      </c>
      <c r="E32" s="117">
        <f t="shared" si="24"/>
        <v>0</v>
      </c>
      <c r="F32" s="117">
        <f t="shared" si="24"/>
        <v>0</v>
      </c>
      <c r="G32" s="117">
        <f t="shared" si="24"/>
        <v>125797154</v>
      </c>
      <c r="H32" s="118">
        <f t="shared" si="24"/>
        <v>48.219501208571707</v>
      </c>
      <c r="I32" s="119">
        <f t="shared" si="24"/>
        <v>125797154</v>
      </c>
      <c r="J32" s="119">
        <f t="shared" si="24"/>
        <v>0</v>
      </c>
      <c r="K32" s="119">
        <f t="shared" si="24"/>
        <v>125797154</v>
      </c>
      <c r="L32" s="118">
        <f t="shared" si="24"/>
        <v>48.219501208571707</v>
      </c>
      <c r="M32" s="119">
        <f t="shared" si="24"/>
        <v>0</v>
      </c>
      <c r="N32" s="118">
        <f t="shared" si="24"/>
        <v>48.219501208571707</v>
      </c>
      <c r="O32" s="118">
        <f t="shared" si="24"/>
        <v>0</v>
      </c>
      <c r="P32" s="118">
        <f t="shared" si="24"/>
        <v>0</v>
      </c>
      <c r="Q32" s="118">
        <f t="shared" si="24"/>
        <v>0</v>
      </c>
      <c r="R32" s="118">
        <f t="shared" si="24"/>
        <v>0</v>
      </c>
      <c r="S32" s="119">
        <f t="shared" si="24"/>
        <v>125797154</v>
      </c>
    </row>
    <row r="33" spans="1:19" x14ac:dyDescent="0.25">
      <c r="A33" s="25"/>
      <c r="B33" s="26"/>
      <c r="C33" s="26"/>
      <c r="D33" s="74"/>
      <c r="E33" s="269"/>
      <c r="F33" s="27"/>
      <c r="G33" s="74"/>
      <c r="H33" s="27"/>
      <c r="I33" s="27"/>
      <c r="J33" s="27"/>
      <c r="K33" s="27"/>
      <c r="L33" s="27"/>
      <c r="M33" s="27"/>
      <c r="N33" s="27"/>
      <c r="O33" s="28"/>
      <c r="P33" s="28"/>
      <c r="Q33" s="28"/>
      <c r="R33" s="28"/>
      <c r="S33" s="29"/>
    </row>
    <row r="34" spans="1:19" s="258" customFormat="1" x14ac:dyDescent="0.25">
      <c r="A34" s="134"/>
      <c r="B34" s="135"/>
      <c r="C34" s="135"/>
      <c r="D34" s="136"/>
      <c r="E34" s="137"/>
      <c r="F34" s="137"/>
      <c r="G34" s="136"/>
      <c r="H34" s="137"/>
      <c r="I34" s="137"/>
      <c r="J34" s="137"/>
      <c r="K34" s="137"/>
      <c r="L34" s="137"/>
      <c r="M34" s="137"/>
      <c r="N34" s="137"/>
      <c r="O34" s="138"/>
      <c r="P34" s="138"/>
      <c r="Q34" s="138"/>
      <c r="R34" s="138"/>
      <c r="S34" s="139"/>
    </row>
    <row r="35" spans="1:19" s="80" customFormat="1" x14ac:dyDescent="0.25">
      <c r="A35" s="121"/>
      <c r="B35" s="122"/>
      <c r="C35" s="122"/>
      <c r="D35" s="123"/>
      <c r="E35" s="124"/>
      <c r="F35" s="124"/>
      <c r="G35" s="123"/>
      <c r="H35" s="124"/>
      <c r="I35" s="124"/>
      <c r="J35" s="124"/>
      <c r="K35" s="124"/>
      <c r="L35" s="124"/>
      <c r="M35" s="124"/>
      <c r="N35" s="124"/>
      <c r="O35" s="125"/>
      <c r="P35" s="125"/>
      <c r="Q35" s="125"/>
      <c r="R35" s="125"/>
      <c r="S35" s="126"/>
    </row>
    <row r="36" spans="1:19" s="80" customFormat="1" x14ac:dyDescent="0.25">
      <c r="A36" s="127" t="s">
        <v>44</v>
      </c>
      <c r="B36" s="128"/>
      <c r="C36" s="128"/>
      <c r="D36" s="129"/>
      <c r="E36" s="130"/>
      <c r="F36" s="131"/>
      <c r="G36" s="129"/>
      <c r="H36" s="131"/>
      <c r="I36" s="131"/>
      <c r="J36" s="131"/>
      <c r="K36" s="131"/>
      <c r="L36" s="131"/>
      <c r="M36" s="131"/>
      <c r="N36" s="131"/>
      <c r="O36" s="132"/>
      <c r="P36" s="132"/>
      <c r="Q36" s="132"/>
      <c r="R36" s="132"/>
      <c r="S36" s="133"/>
    </row>
    <row r="37" spans="1:19" s="80" customFormat="1" x14ac:dyDescent="0.25">
      <c r="A37" s="127" t="s">
        <v>45</v>
      </c>
      <c r="B37" s="128"/>
      <c r="C37" s="128"/>
      <c r="D37" s="129"/>
      <c r="E37" s="131"/>
      <c r="F37" s="131"/>
      <c r="G37" s="129"/>
      <c r="H37" s="131"/>
      <c r="I37" s="131"/>
      <c r="J37" s="131"/>
      <c r="K37" s="131"/>
      <c r="L37" s="131"/>
      <c r="M37" s="131"/>
      <c r="N37" s="131"/>
      <c r="O37" s="132"/>
      <c r="P37" s="132"/>
      <c r="Q37" s="132"/>
      <c r="R37" s="132"/>
      <c r="S37" s="133"/>
    </row>
    <row r="38" spans="1:19" s="80" customFormat="1" x14ac:dyDescent="0.25">
      <c r="A38" s="134" t="s">
        <v>46</v>
      </c>
      <c r="B38" s="135"/>
      <c r="C38" s="135"/>
      <c r="D38" s="136"/>
      <c r="E38" s="137"/>
      <c r="F38" s="137"/>
      <c r="G38" s="136"/>
      <c r="H38" s="137"/>
      <c r="I38" s="137"/>
      <c r="J38" s="137"/>
      <c r="K38" s="137"/>
      <c r="L38" s="137"/>
      <c r="M38" s="137"/>
      <c r="N38" s="137"/>
      <c r="O38" s="138"/>
      <c r="P38" s="138"/>
      <c r="Q38" s="138"/>
      <c r="R38" s="138"/>
      <c r="S38" s="139"/>
    </row>
    <row r="39" spans="1:19" x14ac:dyDescent="0.25">
      <c r="A39" s="455"/>
      <c r="B39" s="455"/>
      <c r="C39" s="455"/>
      <c r="D39" s="455"/>
      <c r="E39" s="455"/>
      <c r="F39" s="455"/>
      <c r="G39" s="455"/>
      <c r="H39" s="455"/>
      <c r="I39" s="455"/>
      <c r="J39" s="455"/>
      <c r="K39" s="455"/>
      <c r="L39" s="455"/>
    </row>
    <row r="40" spans="1:19" ht="16.5" customHeight="1" x14ac:dyDescent="0.25">
      <c r="A40" s="456"/>
      <c r="B40" s="456"/>
      <c r="C40" s="456"/>
      <c r="D40" s="456"/>
      <c r="E40" s="456"/>
      <c r="F40" s="456"/>
      <c r="G40" s="456"/>
      <c r="H40" s="456"/>
      <c r="I40" s="456"/>
      <c r="J40" s="456"/>
      <c r="K40" s="456"/>
      <c r="L40" s="456"/>
    </row>
  </sheetData>
  <mergeCells count="22">
    <mergeCell ref="A39:L40"/>
    <mergeCell ref="F4:F6"/>
    <mergeCell ref="A4:A6"/>
    <mergeCell ref="B4:B6"/>
    <mergeCell ref="C4:C6"/>
    <mergeCell ref="D4:D6"/>
    <mergeCell ref="E4:E6"/>
    <mergeCell ref="G4:G6"/>
    <mergeCell ref="H4:H6"/>
    <mergeCell ref="I4:L4"/>
    <mergeCell ref="M4:M6"/>
    <mergeCell ref="N4:N6"/>
    <mergeCell ref="I5:K5"/>
    <mergeCell ref="L5:L6"/>
    <mergeCell ref="Q8:R8"/>
    <mergeCell ref="R5:R6"/>
    <mergeCell ref="O4:P4"/>
    <mergeCell ref="S4:S6"/>
    <mergeCell ref="Q4:R4"/>
    <mergeCell ref="O5:O6"/>
    <mergeCell ref="P5:P6"/>
    <mergeCell ref="Q5:Q6"/>
  </mergeCells>
  <pageMargins left="0.59055118110236227" right="0.31496062992125984" top="0.5" bottom="0.19685039370078741" header="0" footer="0"/>
  <pageSetup paperSize="9" scale="52" fitToHeight="0" orientation="landscape" r:id="rId1"/>
  <ignoredErrors>
    <ignoredError sqref="S2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V68"/>
  <sheetViews>
    <sheetView zoomScale="80" zoomScaleNormal="80" workbookViewId="0">
      <pane xSplit="2" ySplit="8" topLeftCell="C9" activePane="bottomRight" state="frozen"/>
      <selection activeCell="B57" sqref="B57"/>
      <selection pane="topRight" activeCell="B57" sqref="B57"/>
      <selection pane="bottomLeft" activeCell="B57" sqref="B57"/>
      <selection pane="bottomRight" activeCell="C5" sqref="C5:C7"/>
    </sheetView>
  </sheetViews>
  <sheetFormatPr defaultRowHeight="15" x14ac:dyDescent="0.25"/>
  <cols>
    <col min="2" max="2" width="62" customWidth="1"/>
    <col min="3" max="3" width="14" customWidth="1"/>
    <col min="4" max="4" width="16.28515625" customWidth="1"/>
    <col min="5" max="5" width="9.28515625" customWidth="1"/>
    <col min="6" max="6" width="13.7109375" customWidth="1"/>
    <col min="7" max="7" width="17" customWidth="1"/>
    <col min="8" max="8" width="19.140625" customWidth="1"/>
    <col min="9" max="9" width="13.140625" customWidth="1"/>
    <col min="10" max="10" width="8.42578125" customWidth="1"/>
    <col min="11" max="11" width="13.140625" customWidth="1"/>
    <col min="12" max="12" width="11.7109375" customWidth="1"/>
    <col min="13" max="13" width="15.7109375" customWidth="1"/>
    <col min="14" max="14" width="21.28515625" customWidth="1"/>
    <col min="15" max="16" width="12.140625" customWidth="1"/>
    <col min="17" max="17" width="9.7109375" customWidth="1"/>
    <col min="18" max="18" width="11.140625" customWidth="1"/>
    <col min="19" max="19" width="15.28515625" customWidth="1"/>
    <col min="20" max="21" width="11.5703125" bestFit="1" customWidth="1"/>
  </cols>
  <sheetData>
    <row r="1" spans="1:19" s="249" customFormat="1" x14ac:dyDescent="0.25"/>
    <row r="2" spans="1:19" s="249" customFormat="1" x14ac:dyDescent="0.25"/>
    <row r="3" spans="1:19" s="249" customFormat="1" x14ac:dyDescent="0.25"/>
    <row r="4" spans="1:19" ht="15.75" x14ac:dyDescent="0.3">
      <c r="A4" s="177" t="s">
        <v>3392</v>
      </c>
      <c r="B4" s="178"/>
      <c r="C4" s="11"/>
      <c r="D4" s="12"/>
      <c r="E4" s="12"/>
      <c r="F4" s="12"/>
      <c r="G4" s="12"/>
      <c r="H4" s="12"/>
      <c r="I4" s="12"/>
      <c r="J4" s="12"/>
      <c r="K4" s="12"/>
      <c r="L4" s="12"/>
      <c r="M4" s="12"/>
      <c r="N4" s="12"/>
      <c r="O4" s="13"/>
      <c r="P4" s="13"/>
      <c r="Q4" s="13"/>
      <c r="R4" s="13"/>
      <c r="S4" s="14"/>
    </row>
    <row r="5" spans="1:19" ht="44.25" customHeight="1" x14ac:dyDescent="0.25">
      <c r="A5" s="458" t="s">
        <v>0</v>
      </c>
      <c r="B5" s="458" t="s">
        <v>134</v>
      </c>
      <c r="C5" s="449" t="s">
        <v>2</v>
      </c>
      <c r="D5" s="449" t="s">
        <v>120</v>
      </c>
      <c r="E5" s="449" t="s">
        <v>3</v>
      </c>
      <c r="F5" s="449" t="s">
        <v>4</v>
      </c>
      <c r="G5" s="449" t="s">
        <v>5</v>
      </c>
      <c r="H5" s="449" t="s">
        <v>6</v>
      </c>
      <c r="I5" s="466" t="s">
        <v>7</v>
      </c>
      <c r="J5" s="467"/>
      <c r="K5" s="467"/>
      <c r="L5" s="468"/>
      <c r="M5" s="449" t="s">
        <v>136</v>
      </c>
      <c r="N5" s="449" t="s">
        <v>8</v>
      </c>
      <c r="O5" s="439" t="s">
        <v>80</v>
      </c>
      <c r="P5" s="439"/>
      <c r="Q5" s="449" t="s">
        <v>9</v>
      </c>
      <c r="R5" s="449"/>
      <c r="S5" s="465" t="s">
        <v>128</v>
      </c>
    </row>
    <row r="6" spans="1:19" ht="35.25" customHeight="1" x14ac:dyDescent="0.25">
      <c r="A6" s="459"/>
      <c r="B6" s="459"/>
      <c r="C6" s="449"/>
      <c r="D6" s="449"/>
      <c r="E6" s="449"/>
      <c r="F6" s="449"/>
      <c r="G6" s="449"/>
      <c r="H6" s="449"/>
      <c r="I6" s="450" t="s">
        <v>10</v>
      </c>
      <c r="J6" s="450"/>
      <c r="K6" s="450"/>
      <c r="L6" s="450" t="s">
        <v>11</v>
      </c>
      <c r="M6" s="449"/>
      <c r="N6" s="449"/>
      <c r="O6" s="450" t="s">
        <v>137</v>
      </c>
      <c r="P6" s="451" t="s">
        <v>126</v>
      </c>
      <c r="Q6" s="450" t="s">
        <v>127</v>
      </c>
      <c r="R6" s="451" t="s">
        <v>126</v>
      </c>
      <c r="S6" s="465"/>
    </row>
    <row r="7" spans="1:19" ht="36.75" customHeight="1" x14ac:dyDescent="0.25">
      <c r="A7" s="460"/>
      <c r="B7" s="460"/>
      <c r="C7" s="449"/>
      <c r="D7" s="449"/>
      <c r="E7" s="449"/>
      <c r="F7" s="449"/>
      <c r="G7" s="449"/>
      <c r="H7" s="449"/>
      <c r="I7" s="245" t="s">
        <v>143</v>
      </c>
      <c r="J7" s="245" t="s">
        <v>12</v>
      </c>
      <c r="K7" s="52" t="s">
        <v>13</v>
      </c>
      <c r="L7" s="450"/>
      <c r="M7" s="449"/>
      <c r="N7" s="449"/>
      <c r="O7" s="450"/>
      <c r="P7" s="452"/>
      <c r="Q7" s="450"/>
      <c r="R7" s="452"/>
      <c r="S7" s="465"/>
    </row>
    <row r="8" spans="1:19" ht="18.75" customHeight="1" x14ac:dyDescent="0.25">
      <c r="A8" s="88"/>
      <c r="B8" s="86" t="s">
        <v>97</v>
      </c>
      <c r="C8" s="85" t="s">
        <v>98</v>
      </c>
      <c r="D8" s="87" t="s">
        <v>99</v>
      </c>
      <c r="E8" s="87" t="s">
        <v>100</v>
      </c>
      <c r="F8" s="87" t="s">
        <v>101</v>
      </c>
      <c r="G8" s="57"/>
      <c r="H8" s="57"/>
      <c r="I8" s="52"/>
      <c r="J8" s="52"/>
      <c r="K8" s="52"/>
      <c r="L8" s="58"/>
      <c r="M8" s="57"/>
      <c r="N8" s="57"/>
      <c r="O8" s="58"/>
      <c r="P8" s="56"/>
      <c r="Q8" s="58"/>
      <c r="R8" s="56"/>
      <c r="S8" s="59"/>
    </row>
    <row r="9" spans="1:19" x14ac:dyDescent="0.25">
      <c r="A9" s="35">
        <v>1</v>
      </c>
      <c r="B9" s="36" t="s">
        <v>38</v>
      </c>
      <c r="C9" s="5"/>
      <c r="D9" s="16"/>
      <c r="E9" s="16"/>
      <c r="F9" s="16"/>
      <c r="G9" s="16"/>
      <c r="H9" s="16"/>
      <c r="I9" s="17"/>
      <c r="J9" s="17"/>
      <c r="K9" s="17"/>
      <c r="L9" s="17"/>
      <c r="M9" s="17"/>
      <c r="N9" s="17"/>
      <c r="O9" s="141"/>
      <c r="P9" s="40"/>
      <c r="Q9" s="463"/>
      <c r="R9" s="464"/>
      <c r="S9" s="17"/>
    </row>
    <row r="10" spans="1:19" x14ac:dyDescent="0.25">
      <c r="A10" s="35" t="s">
        <v>26</v>
      </c>
      <c r="B10" s="37" t="s">
        <v>262</v>
      </c>
      <c r="C10" s="202">
        <v>4</v>
      </c>
      <c r="D10" s="202">
        <v>11039776</v>
      </c>
      <c r="E10" s="203">
        <v>0</v>
      </c>
      <c r="F10" s="203">
        <v>0</v>
      </c>
      <c r="G10" s="203">
        <f t="shared" ref="G10:G23" si="0">D10+E10+F10</f>
        <v>11039776</v>
      </c>
      <c r="H10" s="204">
        <f>G10/Summary!$D$12%</f>
        <v>4.2316735732698767</v>
      </c>
      <c r="I10" s="205">
        <f>G10</f>
        <v>11039776</v>
      </c>
      <c r="J10" s="205">
        <v>0</v>
      </c>
      <c r="K10" s="205">
        <f t="shared" ref="K10:K23" si="1">I10+J10</f>
        <v>11039776</v>
      </c>
      <c r="L10" s="206">
        <f>K10/Summary!$G$12%</f>
        <v>4.2316735732698767</v>
      </c>
      <c r="M10" s="209">
        <v>0</v>
      </c>
      <c r="N10" s="206">
        <f>(G10+M10)/Summary!$D$12%</f>
        <v>4.2316735732698767</v>
      </c>
      <c r="O10" s="227">
        <v>0</v>
      </c>
      <c r="P10" s="209" t="s">
        <v>118</v>
      </c>
      <c r="Q10" s="461" t="s">
        <v>18</v>
      </c>
      <c r="R10" s="462"/>
      <c r="S10" s="203">
        <f>D10</f>
        <v>11039776</v>
      </c>
    </row>
    <row r="11" spans="1:19" s="140" customFormat="1" ht="30" x14ac:dyDescent="0.25">
      <c r="A11" s="89"/>
      <c r="B11" s="395" t="s">
        <v>3366</v>
      </c>
      <c r="C11" s="202">
        <v>1</v>
      </c>
      <c r="D11" s="202">
        <v>7550000</v>
      </c>
      <c r="E11" s="203">
        <v>0</v>
      </c>
      <c r="F11" s="203">
        <v>0</v>
      </c>
      <c r="G11" s="203">
        <f t="shared" si="0"/>
        <v>7550000</v>
      </c>
      <c r="H11" s="204">
        <f>G11/Summary!$D$12%</f>
        <v>2.894002149879451</v>
      </c>
      <c r="I11" s="205">
        <f>G11</f>
        <v>7550000</v>
      </c>
      <c r="J11" s="205">
        <v>0</v>
      </c>
      <c r="K11" s="205">
        <f>I11+J11</f>
        <v>7550000</v>
      </c>
      <c r="L11" s="205">
        <f>K11/Summary!$G$12%</f>
        <v>2.894002149879451</v>
      </c>
      <c r="M11" s="207">
        <v>0</v>
      </c>
      <c r="N11" s="206">
        <f>(G11+M11)/Summary!$D$12%</f>
        <v>2.894002149879451</v>
      </c>
      <c r="O11" s="208">
        <v>0</v>
      </c>
      <c r="P11" s="209">
        <v>0</v>
      </c>
      <c r="Q11" s="461" t="s">
        <v>18</v>
      </c>
      <c r="R11" s="462"/>
      <c r="S11" s="203">
        <f>D11</f>
        <v>7550000</v>
      </c>
    </row>
    <row r="12" spans="1:19" s="140" customFormat="1" ht="30" x14ac:dyDescent="0.25">
      <c r="A12" s="404"/>
      <c r="B12" s="419" t="s">
        <v>3397</v>
      </c>
      <c r="C12" s="401">
        <v>1</v>
      </c>
      <c r="D12" s="202">
        <v>3467717</v>
      </c>
      <c r="E12" s="203">
        <v>0</v>
      </c>
      <c r="F12" s="203">
        <v>0</v>
      </c>
      <c r="G12" s="203">
        <f t="shared" ref="G12" si="2">D12+E12+F12</f>
        <v>3467717</v>
      </c>
      <c r="H12" s="204">
        <f>G12/Summary!$D$12%</f>
        <v>1.329215954062718</v>
      </c>
      <c r="I12" s="205">
        <f>G12</f>
        <v>3467717</v>
      </c>
      <c r="J12" s="205">
        <v>0</v>
      </c>
      <c r="K12" s="205">
        <f>I12+J12</f>
        <v>3467717</v>
      </c>
      <c r="L12" s="205">
        <f>K12/Summary!$G$12%</f>
        <v>1.329215954062718</v>
      </c>
      <c r="M12" s="207">
        <v>0</v>
      </c>
      <c r="N12" s="206">
        <f>(G12+M12)/Summary!$D$12%</f>
        <v>1.329215954062718</v>
      </c>
      <c r="O12" s="208">
        <v>0</v>
      </c>
      <c r="P12" s="209">
        <v>0</v>
      </c>
      <c r="Q12" s="461" t="s">
        <v>18</v>
      </c>
      <c r="R12" s="462"/>
      <c r="S12" s="403">
        <f>D12</f>
        <v>3467717</v>
      </c>
    </row>
    <row r="13" spans="1:19" x14ac:dyDescent="0.25">
      <c r="A13" s="35" t="s">
        <v>28</v>
      </c>
      <c r="B13" s="37" t="s">
        <v>47</v>
      </c>
      <c r="C13" s="202">
        <v>0</v>
      </c>
      <c r="D13" s="202">
        <v>0</v>
      </c>
      <c r="E13" s="203">
        <v>0</v>
      </c>
      <c r="F13" s="203">
        <v>0</v>
      </c>
      <c r="G13" s="203">
        <f t="shared" si="0"/>
        <v>0</v>
      </c>
      <c r="H13" s="204">
        <f>G13/Summary!$D$12%</f>
        <v>0</v>
      </c>
      <c r="I13" s="205">
        <f t="shared" ref="I13:I23" si="3">G13</f>
        <v>0</v>
      </c>
      <c r="J13" s="205">
        <v>0</v>
      </c>
      <c r="K13" s="205">
        <f t="shared" si="1"/>
        <v>0</v>
      </c>
      <c r="L13" s="206">
        <f>K13/Summary!$G$12%</f>
        <v>0</v>
      </c>
      <c r="M13" s="207">
        <v>0</v>
      </c>
      <c r="N13" s="206">
        <f>(G13+M13)/Summary!$D$12%</f>
        <v>0</v>
      </c>
      <c r="O13" s="208">
        <v>0</v>
      </c>
      <c r="P13" s="209">
        <v>0</v>
      </c>
      <c r="Q13" s="461" t="s">
        <v>18</v>
      </c>
      <c r="R13" s="462"/>
      <c r="S13" s="203">
        <f t="shared" ref="S13:S23" si="4">G13</f>
        <v>0</v>
      </c>
    </row>
    <row r="14" spans="1:19" x14ac:dyDescent="0.25">
      <c r="A14" s="35" t="s">
        <v>30</v>
      </c>
      <c r="B14" s="36" t="s">
        <v>48</v>
      </c>
      <c r="C14" s="210">
        <v>1</v>
      </c>
      <c r="D14" s="210">
        <v>1160000</v>
      </c>
      <c r="E14" s="203">
        <v>0</v>
      </c>
      <c r="F14" s="203">
        <v>0</v>
      </c>
      <c r="G14" s="203">
        <f t="shared" si="0"/>
        <v>1160000</v>
      </c>
      <c r="H14" s="204">
        <f>G14/Summary!$D$12%</f>
        <v>0.44464138991525343</v>
      </c>
      <c r="I14" s="205">
        <f t="shared" si="3"/>
        <v>1160000</v>
      </c>
      <c r="J14" s="205">
        <v>0</v>
      </c>
      <c r="K14" s="205">
        <f t="shared" si="1"/>
        <v>1160000</v>
      </c>
      <c r="L14" s="206">
        <f>K14/Summary!$G$12%</f>
        <v>0.44464138991525343</v>
      </c>
      <c r="M14" s="211">
        <v>0</v>
      </c>
      <c r="N14" s="206">
        <f>(G14+M14)/Summary!$D$12%</f>
        <v>0.44464138991525343</v>
      </c>
      <c r="O14" s="212">
        <v>0</v>
      </c>
      <c r="P14" s="209">
        <v>0</v>
      </c>
      <c r="Q14" s="461" t="s">
        <v>18</v>
      </c>
      <c r="R14" s="462"/>
      <c r="S14" s="203">
        <f>D14</f>
        <v>1160000</v>
      </c>
    </row>
    <row r="15" spans="1:19" x14ac:dyDescent="0.25">
      <c r="A15" s="16" t="s">
        <v>32</v>
      </c>
      <c r="B15" s="24" t="s">
        <v>49</v>
      </c>
      <c r="C15" s="213">
        <v>0</v>
      </c>
      <c r="D15" s="213">
        <v>0</v>
      </c>
      <c r="E15" s="203">
        <v>0</v>
      </c>
      <c r="F15" s="203">
        <v>0</v>
      </c>
      <c r="G15" s="203">
        <f t="shared" si="0"/>
        <v>0</v>
      </c>
      <c r="H15" s="204">
        <f>G15/Summary!$D$12%</f>
        <v>0</v>
      </c>
      <c r="I15" s="205">
        <f t="shared" si="3"/>
        <v>0</v>
      </c>
      <c r="J15" s="205">
        <v>0</v>
      </c>
      <c r="K15" s="205">
        <f t="shared" si="1"/>
        <v>0</v>
      </c>
      <c r="L15" s="206">
        <f>K15/Summary!$G$12%</f>
        <v>0</v>
      </c>
      <c r="M15" s="211">
        <v>0</v>
      </c>
      <c r="N15" s="206">
        <f>(G15+M15)/Summary!$D$12%</f>
        <v>0</v>
      </c>
      <c r="O15" s="214">
        <v>0</v>
      </c>
      <c r="P15" s="209">
        <v>0</v>
      </c>
      <c r="Q15" s="461" t="s">
        <v>18</v>
      </c>
      <c r="R15" s="462"/>
      <c r="S15" s="203">
        <f t="shared" si="4"/>
        <v>0</v>
      </c>
    </row>
    <row r="16" spans="1:19" x14ac:dyDescent="0.25">
      <c r="A16" s="16" t="s">
        <v>50</v>
      </c>
      <c r="B16" s="5" t="s">
        <v>51</v>
      </c>
      <c r="C16" s="319">
        <v>98</v>
      </c>
      <c r="D16" s="333">
        <v>23609876</v>
      </c>
      <c r="E16" s="203">
        <v>0</v>
      </c>
      <c r="F16" s="203">
        <v>0</v>
      </c>
      <c r="G16" s="203">
        <f t="shared" si="0"/>
        <v>23609876</v>
      </c>
      <c r="H16" s="204">
        <f>G16/Summary!$D$12%</f>
        <v>9.0499380003161924</v>
      </c>
      <c r="I16" s="205">
        <f t="shared" si="3"/>
        <v>23609876</v>
      </c>
      <c r="J16" s="205">
        <v>0</v>
      </c>
      <c r="K16" s="205">
        <f t="shared" si="1"/>
        <v>23609876</v>
      </c>
      <c r="L16" s="206">
        <f>K16/Summary!$G$12%</f>
        <v>9.0499380003161924</v>
      </c>
      <c r="M16" s="211">
        <v>0</v>
      </c>
      <c r="N16" s="206">
        <f>(G16+M16)/Summary!$D$12%</f>
        <v>9.0499380003161924</v>
      </c>
      <c r="O16" s="214">
        <v>0</v>
      </c>
      <c r="P16" s="209">
        <f t="shared" ref="P16:P20" si="5">O16/G16%</f>
        <v>0</v>
      </c>
      <c r="Q16" s="461" t="s">
        <v>18</v>
      </c>
      <c r="R16" s="462"/>
      <c r="S16" s="333">
        <f t="shared" ref="S16:S20" si="6">D16</f>
        <v>23609876</v>
      </c>
    </row>
    <row r="17" spans="1:22" s="249" customFormat="1" x14ac:dyDescent="0.25">
      <c r="A17" s="16" t="s">
        <v>57</v>
      </c>
      <c r="B17" s="374" t="s">
        <v>3367</v>
      </c>
      <c r="C17" s="375">
        <v>1</v>
      </c>
      <c r="D17" s="376">
        <v>3205332</v>
      </c>
      <c r="E17" s="203">
        <v>0</v>
      </c>
      <c r="F17" s="203">
        <v>0</v>
      </c>
      <c r="G17" s="203">
        <f t="shared" ref="G17" si="7">D17+E17+F17</f>
        <v>3205332</v>
      </c>
      <c r="H17" s="204">
        <f>G17/Summary!$D$12%</f>
        <v>1.2286407548446889</v>
      </c>
      <c r="I17" s="205">
        <f t="shared" ref="I17" si="8">G17</f>
        <v>3205332</v>
      </c>
      <c r="J17" s="205">
        <v>0</v>
      </c>
      <c r="K17" s="205">
        <f t="shared" ref="K17" si="9">I17+J17</f>
        <v>3205332</v>
      </c>
      <c r="L17" s="206">
        <f>K17/Summary!$G$12%</f>
        <v>1.2286407548446889</v>
      </c>
      <c r="M17" s="211">
        <v>0</v>
      </c>
      <c r="N17" s="206">
        <f>(G17+M17)/Summary!$D$12%</f>
        <v>1.2286407548446889</v>
      </c>
      <c r="O17" s="214">
        <v>0</v>
      </c>
      <c r="P17" s="209">
        <f t="shared" ref="P17" si="10">O17/G17%</f>
        <v>0</v>
      </c>
      <c r="Q17" s="461" t="s">
        <v>18</v>
      </c>
      <c r="R17" s="462"/>
      <c r="S17" s="376">
        <f t="shared" si="6"/>
        <v>3205332</v>
      </c>
    </row>
    <row r="18" spans="1:22" x14ac:dyDescent="0.25">
      <c r="A18" s="16" t="s">
        <v>52</v>
      </c>
      <c r="B18" s="24" t="s">
        <v>31</v>
      </c>
      <c r="C18" s="377">
        <v>1</v>
      </c>
      <c r="D18" s="202">
        <v>9109446</v>
      </c>
      <c r="E18" s="203">
        <v>0</v>
      </c>
      <c r="F18" s="203">
        <v>0</v>
      </c>
      <c r="G18" s="203">
        <f t="shared" si="0"/>
        <v>9109446</v>
      </c>
      <c r="H18" s="204">
        <f>G18/Summary!$D$12%</f>
        <v>3.4917558024120221</v>
      </c>
      <c r="I18" s="205">
        <f t="shared" si="3"/>
        <v>9109446</v>
      </c>
      <c r="J18" s="205">
        <v>0</v>
      </c>
      <c r="K18" s="205">
        <f t="shared" si="1"/>
        <v>9109446</v>
      </c>
      <c r="L18" s="206">
        <f>K18/Summary!$G$12%</f>
        <v>3.4917558024120221</v>
      </c>
      <c r="M18" s="211">
        <v>0</v>
      </c>
      <c r="N18" s="206">
        <f>(G18+M18)/Summary!$D$12%</f>
        <v>3.4917558024120221</v>
      </c>
      <c r="O18" s="214">
        <v>0</v>
      </c>
      <c r="P18" s="209">
        <f t="shared" si="5"/>
        <v>0</v>
      </c>
      <c r="Q18" s="461" t="s">
        <v>18</v>
      </c>
      <c r="R18" s="462"/>
      <c r="S18" s="202">
        <f t="shared" si="6"/>
        <v>9109446</v>
      </c>
      <c r="U18" s="270" t="s">
        <v>235</v>
      </c>
    </row>
    <row r="19" spans="1:22" x14ac:dyDescent="0.25">
      <c r="A19" s="18" t="s">
        <v>57</v>
      </c>
      <c r="B19" s="24" t="s">
        <v>266</v>
      </c>
      <c r="C19" s="213">
        <v>1</v>
      </c>
      <c r="D19" s="202">
        <v>9109446</v>
      </c>
      <c r="E19" s="203">
        <v>0</v>
      </c>
      <c r="F19" s="203">
        <v>0</v>
      </c>
      <c r="G19" s="203">
        <f t="shared" si="0"/>
        <v>9109446</v>
      </c>
      <c r="H19" s="204">
        <f>G19/Summary!$D$12%</f>
        <v>3.4917558024120221</v>
      </c>
      <c r="I19" s="205">
        <f t="shared" si="3"/>
        <v>9109446</v>
      </c>
      <c r="J19" s="205">
        <v>0</v>
      </c>
      <c r="K19" s="205">
        <f t="shared" si="1"/>
        <v>9109446</v>
      </c>
      <c r="L19" s="206">
        <f>K19/Summary!$G$12%</f>
        <v>3.4917558024120221</v>
      </c>
      <c r="M19" s="211">
        <v>0</v>
      </c>
      <c r="N19" s="206">
        <f>(G19+M19)/Summary!$D$12%</f>
        <v>3.4917558024120221</v>
      </c>
      <c r="O19" s="214">
        <v>0</v>
      </c>
      <c r="P19" s="209">
        <f t="shared" si="5"/>
        <v>0</v>
      </c>
      <c r="Q19" s="461" t="s">
        <v>18</v>
      </c>
      <c r="R19" s="462"/>
      <c r="S19" s="202">
        <f t="shared" si="6"/>
        <v>9109446</v>
      </c>
    </row>
    <row r="20" spans="1:22" x14ac:dyDescent="0.25">
      <c r="A20" s="16" t="s">
        <v>53</v>
      </c>
      <c r="B20" s="5" t="s">
        <v>54</v>
      </c>
      <c r="C20" s="213">
        <v>1</v>
      </c>
      <c r="D20" s="202">
        <v>270000</v>
      </c>
      <c r="E20" s="203">
        <v>0</v>
      </c>
      <c r="F20" s="203">
        <v>0</v>
      </c>
      <c r="G20" s="203">
        <f t="shared" si="0"/>
        <v>270000</v>
      </c>
      <c r="H20" s="204">
        <f>G20/Summary!$D$12%</f>
        <v>0.10349411661820554</v>
      </c>
      <c r="I20" s="205">
        <f t="shared" si="3"/>
        <v>270000</v>
      </c>
      <c r="J20" s="205">
        <v>0</v>
      </c>
      <c r="K20" s="205">
        <f t="shared" si="1"/>
        <v>270000</v>
      </c>
      <c r="L20" s="206">
        <f>K20/Summary!$G$12%</f>
        <v>0.10349411661820554</v>
      </c>
      <c r="M20" s="211">
        <v>0</v>
      </c>
      <c r="N20" s="206">
        <f>(G20+M20)/Summary!$D$12%</f>
        <v>0.10349411661820554</v>
      </c>
      <c r="O20" s="214">
        <v>0</v>
      </c>
      <c r="P20" s="209">
        <f t="shared" si="5"/>
        <v>0</v>
      </c>
      <c r="Q20" s="461" t="s">
        <v>18</v>
      </c>
      <c r="R20" s="462"/>
      <c r="S20" s="202">
        <f t="shared" si="6"/>
        <v>270000</v>
      </c>
    </row>
    <row r="21" spans="1:22" x14ac:dyDescent="0.25">
      <c r="A21" s="16" t="s">
        <v>55</v>
      </c>
      <c r="B21" s="5" t="s">
        <v>56</v>
      </c>
      <c r="C21" s="213">
        <v>0</v>
      </c>
      <c r="D21" s="213">
        <v>0</v>
      </c>
      <c r="E21" s="203">
        <v>0</v>
      </c>
      <c r="F21" s="203">
        <v>0</v>
      </c>
      <c r="G21" s="203">
        <f t="shared" si="0"/>
        <v>0</v>
      </c>
      <c r="H21" s="204">
        <f>G21/Summary!$D$12%</f>
        <v>0</v>
      </c>
      <c r="I21" s="205">
        <f t="shared" si="3"/>
        <v>0</v>
      </c>
      <c r="J21" s="205">
        <v>0</v>
      </c>
      <c r="K21" s="205">
        <f t="shared" si="1"/>
        <v>0</v>
      </c>
      <c r="L21" s="206">
        <f>K21/Summary!$G$12%</f>
        <v>0</v>
      </c>
      <c r="M21" s="211">
        <v>0</v>
      </c>
      <c r="N21" s="206">
        <f>(G21+M21)/Summary!$D$12%</f>
        <v>0</v>
      </c>
      <c r="O21" s="214">
        <v>0</v>
      </c>
      <c r="P21" s="209">
        <v>0</v>
      </c>
      <c r="Q21" s="461" t="s">
        <v>18</v>
      </c>
      <c r="R21" s="462"/>
      <c r="S21" s="203">
        <f t="shared" si="4"/>
        <v>0</v>
      </c>
    </row>
    <row r="22" spans="1:22" x14ac:dyDescent="0.25">
      <c r="A22" s="16" t="s">
        <v>57</v>
      </c>
      <c r="B22" s="5" t="s">
        <v>40</v>
      </c>
      <c r="C22" s="213"/>
      <c r="D22" s="213"/>
      <c r="E22" s="203">
        <v>0</v>
      </c>
      <c r="F22" s="203">
        <v>0</v>
      </c>
      <c r="G22" s="203">
        <f t="shared" si="0"/>
        <v>0</v>
      </c>
      <c r="H22" s="204">
        <f>G22/Summary!$D$12%</f>
        <v>0</v>
      </c>
      <c r="I22" s="205">
        <f t="shared" si="3"/>
        <v>0</v>
      </c>
      <c r="J22" s="205">
        <v>0</v>
      </c>
      <c r="K22" s="205">
        <f t="shared" si="1"/>
        <v>0</v>
      </c>
      <c r="L22" s="206">
        <f>K22/Summary!$G$12%</f>
        <v>0</v>
      </c>
      <c r="M22" s="211">
        <v>0</v>
      </c>
      <c r="N22" s="206">
        <f>(G22+M22)/Summary!$D$12%</f>
        <v>0</v>
      </c>
      <c r="O22" s="214">
        <v>0</v>
      </c>
      <c r="P22" s="209">
        <v>0</v>
      </c>
      <c r="Q22" s="461" t="s">
        <v>18</v>
      </c>
      <c r="R22" s="462"/>
      <c r="S22" s="203">
        <f t="shared" si="4"/>
        <v>0</v>
      </c>
    </row>
    <row r="23" spans="1:22" x14ac:dyDescent="0.25">
      <c r="A23" s="16" t="s">
        <v>267</v>
      </c>
      <c r="B23" s="5" t="s">
        <v>92</v>
      </c>
      <c r="C23" s="213"/>
      <c r="D23" s="213"/>
      <c r="E23" s="203">
        <v>0</v>
      </c>
      <c r="F23" s="203">
        <v>0</v>
      </c>
      <c r="G23" s="203">
        <f t="shared" si="0"/>
        <v>0</v>
      </c>
      <c r="H23" s="204">
        <f>G23/Summary!$D$12%</f>
        <v>0</v>
      </c>
      <c r="I23" s="205">
        <f t="shared" si="3"/>
        <v>0</v>
      </c>
      <c r="J23" s="205">
        <v>0</v>
      </c>
      <c r="K23" s="205">
        <f t="shared" si="1"/>
        <v>0</v>
      </c>
      <c r="L23" s="206">
        <f>K23/Summary!$G$12%</f>
        <v>0</v>
      </c>
      <c r="M23" s="211">
        <v>0</v>
      </c>
      <c r="N23" s="206">
        <f>(G23+M23)/Summary!$D$12%</f>
        <v>0</v>
      </c>
      <c r="O23" s="214">
        <v>0</v>
      </c>
      <c r="P23" s="209">
        <v>0</v>
      </c>
      <c r="Q23" s="461" t="s">
        <v>18</v>
      </c>
      <c r="R23" s="462"/>
      <c r="S23" s="203">
        <f t="shared" si="4"/>
        <v>0</v>
      </c>
    </row>
    <row r="24" spans="1:22" s="103" customFormat="1" ht="15.75" x14ac:dyDescent="0.3">
      <c r="A24" s="91"/>
      <c r="B24" s="90" t="s">
        <v>58</v>
      </c>
      <c r="C24" s="215">
        <f>+C10+C13+C14+C15+C16+C18+C20+C21+C23</f>
        <v>105</v>
      </c>
      <c r="D24" s="215">
        <f>SUM(D10,D14,D16,D18,D20)</f>
        <v>45189098</v>
      </c>
      <c r="E24" s="215">
        <f t="shared" ref="E24:P24" si="11">SUM(E10,E14:E18,E20)</f>
        <v>0</v>
      </c>
      <c r="F24" s="215">
        <f t="shared" si="11"/>
        <v>0</v>
      </c>
      <c r="G24" s="215">
        <f>SUM(G10,G14:G16,G20+G18)</f>
        <v>45189098</v>
      </c>
      <c r="H24" s="364">
        <f t="shared" si="11"/>
        <v>18.550143637376237</v>
      </c>
      <c r="I24" s="215">
        <f>SUM(I10,I14:I16,I20+I18)</f>
        <v>45189098</v>
      </c>
      <c r="J24" s="215">
        <f t="shared" si="11"/>
        <v>0</v>
      </c>
      <c r="K24" s="215">
        <f>SUM(K10,K14:K16,K20+K18)</f>
        <v>45189098</v>
      </c>
      <c r="L24" s="215">
        <f t="shared" si="11"/>
        <v>18.550143637376237</v>
      </c>
      <c r="M24" s="215">
        <f t="shared" si="11"/>
        <v>0</v>
      </c>
      <c r="N24" s="215">
        <f t="shared" si="11"/>
        <v>18.550143637376237</v>
      </c>
      <c r="O24" s="215">
        <f t="shared" si="11"/>
        <v>0</v>
      </c>
      <c r="P24" s="215">
        <f t="shared" si="11"/>
        <v>0</v>
      </c>
      <c r="Q24" s="461" t="s">
        <v>18</v>
      </c>
      <c r="R24" s="462"/>
      <c r="S24" s="215">
        <f>SUM(S20,S18,S16,S14,S10)</f>
        <v>45189098</v>
      </c>
    </row>
    <row r="25" spans="1:22" s="98" customFormat="1" ht="15.75" x14ac:dyDescent="0.3">
      <c r="A25" s="93"/>
      <c r="B25" s="81"/>
      <c r="C25" s="219"/>
      <c r="D25" s="219"/>
      <c r="E25" s="220"/>
      <c r="F25" s="220"/>
      <c r="G25" s="221"/>
      <c r="H25" s="220"/>
      <c r="I25" s="220"/>
      <c r="J25" s="220"/>
      <c r="K25" s="220"/>
      <c r="L25" s="220"/>
      <c r="M25" s="222"/>
      <c r="N25" s="220"/>
      <c r="O25" s="223"/>
      <c r="P25" s="209">
        <v>0</v>
      </c>
      <c r="Q25" s="461" t="s">
        <v>18</v>
      </c>
      <c r="R25" s="462"/>
      <c r="S25" s="221"/>
    </row>
    <row r="26" spans="1:22" x14ac:dyDescent="0.25">
      <c r="A26" s="16">
        <v>2</v>
      </c>
      <c r="B26" s="5" t="s">
        <v>59</v>
      </c>
      <c r="C26" s="213"/>
      <c r="D26" s="213"/>
      <c r="E26" s="203"/>
      <c r="F26" s="203"/>
      <c r="G26" s="203"/>
      <c r="H26" s="204"/>
      <c r="I26" s="205"/>
      <c r="J26" s="205"/>
      <c r="K26" s="205"/>
      <c r="L26" s="206"/>
      <c r="M26" s="211"/>
      <c r="N26" s="206"/>
      <c r="O26" s="214"/>
      <c r="P26" s="206"/>
      <c r="Q26" s="461"/>
      <c r="R26" s="462"/>
      <c r="S26" s="203"/>
    </row>
    <row r="27" spans="1:22" s="103" customFormat="1" ht="15.75" x14ac:dyDescent="0.3">
      <c r="A27" s="91"/>
      <c r="B27" s="90" t="s">
        <v>60</v>
      </c>
      <c r="C27" s="215">
        <f>C26</f>
        <v>0</v>
      </c>
      <c r="D27" s="215">
        <f>D26</f>
        <v>0</v>
      </c>
      <c r="E27" s="215">
        <f t="shared" ref="E27:F27" si="12">E26</f>
        <v>0</v>
      </c>
      <c r="F27" s="215">
        <f t="shared" si="12"/>
        <v>0</v>
      </c>
      <c r="G27" s="224">
        <f t="shared" ref="G27:P27" si="13">+D27</f>
        <v>0</v>
      </c>
      <c r="H27" s="225">
        <f>H26</f>
        <v>0</v>
      </c>
      <c r="I27" s="224">
        <f t="shared" si="13"/>
        <v>0</v>
      </c>
      <c r="J27" s="205">
        <v>0</v>
      </c>
      <c r="K27" s="224">
        <f t="shared" si="13"/>
        <v>0</v>
      </c>
      <c r="L27" s="225">
        <f>L26</f>
        <v>0</v>
      </c>
      <c r="M27" s="216">
        <f>M26</f>
        <v>0</v>
      </c>
      <c r="N27" s="225">
        <f t="shared" si="13"/>
        <v>0</v>
      </c>
      <c r="O27" s="217">
        <f>O26</f>
        <v>0</v>
      </c>
      <c r="P27" s="226">
        <f t="shared" si="13"/>
        <v>0</v>
      </c>
      <c r="Q27" s="461" t="s">
        <v>18</v>
      </c>
      <c r="R27" s="462"/>
      <c r="S27" s="224">
        <f>S26</f>
        <v>0</v>
      </c>
    </row>
    <row r="28" spans="1:22" s="80" customFormat="1" x14ac:dyDescent="0.25">
      <c r="A28" s="77"/>
      <c r="B28" s="78"/>
      <c r="C28" s="227"/>
      <c r="D28" s="227"/>
      <c r="E28" s="228"/>
      <c r="F28" s="228"/>
      <c r="G28" s="203"/>
      <c r="H28" s="228"/>
      <c r="I28" s="228"/>
      <c r="J28" s="228"/>
      <c r="K28" s="228"/>
      <c r="L28" s="228"/>
      <c r="M28" s="207"/>
      <c r="N28" s="228"/>
      <c r="O28" s="229"/>
      <c r="P28" s="209"/>
      <c r="Q28" s="230"/>
      <c r="R28" s="230"/>
      <c r="S28" s="203"/>
    </row>
    <row r="29" spans="1:22" x14ac:dyDescent="0.25">
      <c r="A29" s="16">
        <v>3</v>
      </c>
      <c r="B29" s="5" t="s">
        <v>61</v>
      </c>
      <c r="C29" s="213"/>
      <c r="D29" s="213"/>
      <c r="E29" s="231"/>
      <c r="F29" s="231"/>
      <c r="G29" s="203"/>
      <c r="H29" s="231"/>
      <c r="I29" s="231"/>
      <c r="J29" s="231"/>
      <c r="K29" s="231"/>
      <c r="L29" s="231"/>
      <c r="M29" s="211"/>
      <c r="N29" s="231"/>
      <c r="O29" s="214"/>
      <c r="P29" s="232"/>
      <c r="Q29" s="233"/>
      <c r="R29" s="233"/>
      <c r="S29" s="203"/>
    </row>
    <row r="30" spans="1:22" x14ac:dyDescent="0.25">
      <c r="A30" s="16" t="s">
        <v>26</v>
      </c>
      <c r="B30" s="5" t="s">
        <v>62</v>
      </c>
      <c r="C30" s="213"/>
      <c r="D30" s="213"/>
      <c r="E30" s="231"/>
      <c r="F30" s="231"/>
      <c r="G30" s="203"/>
      <c r="H30" s="231"/>
      <c r="I30" s="231"/>
      <c r="J30" s="231"/>
      <c r="K30" s="231"/>
      <c r="L30" s="231"/>
      <c r="M30" s="211"/>
      <c r="N30" s="231"/>
      <c r="O30" s="214"/>
      <c r="P30" s="232"/>
      <c r="Q30" s="233"/>
      <c r="R30" s="233"/>
      <c r="S30" s="203"/>
    </row>
    <row r="31" spans="1:22" ht="27" x14ac:dyDescent="0.25">
      <c r="A31" s="16"/>
      <c r="B31" s="24" t="s">
        <v>63</v>
      </c>
      <c r="C31" s="213">
        <f>66115-4</f>
        <v>66111</v>
      </c>
      <c r="D31" s="213">
        <f>27285749-15000-14500</f>
        <v>27256249</v>
      </c>
      <c r="E31" s="203">
        <v>0</v>
      </c>
      <c r="F31" s="203">
        <v>0</v>
      </c>
      <c r="G31" s="203">
        <f t="shared" ref="G31:G47" si="14">D31+E31+F31</f>
        <v>27256249</v>
      </c>
      <c r="H31" s="204">
        <f>G31/Summary!$D$12%</f>
        <v>10.447634861410549</v>
      </c>
      <c r="I31" s="205">
        <f t="shared" ref="I31:I50" si="15">G31</f>
        <v>27256249</v>
      </c>
      <c r="J31" s="205">
        <v>0</v>
      </c>
      <c r="K31" s="205">
        <f t="shared" ref="K31:K50" si="16">I31+J31</f>
        <v>27256249</v>
      </c>
      <c r="L31" s="206">
        <f>K31/Summary!$G$12%</f>
        <v>10.447634861410549</v>
      </c>
      <c r="M31" s="211">
        <v>0</v>
      </c>
      <c r="N31" s="206">
        <f>(G31+M31)/Summary!$D$12%</f>
        <v>10.447634861410549</v>
      </c>
      <c r="O31" s="214">
        <v>0</v>
      </c>
      <c r="P31" s="209">
        <f>O31/G31%</f>
        <v>0</v>
      </c>
      <c r="Q31" s="461" t="s">
        <v>18</v>
      </c>
      <c r="R31" s="462"/>
      <c r="S31" s="353">
        <f>27049257-11000-4000-14500</f>
        <v>27019757</v>
      </c>
      <c r="T31" s="142"/>
      <c r="V31" s="142"/>
    </row>
    <row r="32" spans="1:22" ht="27" x14ac:dyDescent="0.25">
      <c r="A32" s="16"/>
      <c r="B32" s="24" t="s">
        <v>93</v>
      </c>
      <c r="C32" s="213">
        <v>93</v>
      </c>
      <c r="D32" s="213">
        <v>27098806</v>
      </c>
      <c r="E32" s="203">
        <v>0</v>
      </c>
      <c r="F32" s="203">
        <v>0</v>
      </c>
      <c r="G32" s="203">
        <f t="shared" si="14"/>
        <v>27098806</v>
      </c>
      <c r="H32" s="204">
        <f>G32/Summary!$D$12%</f>
        <v>10.387285142141215</v>
      </c>
      <c r="I32" s="205">
        <f t="shared" si="15"/>
        <v>27098806</v>
      </c>
      <c r="J32" s="205">
        <v>0</v>
      </c>
      <c r="K32" s="205">
        <f t="shared" si="16"/>
        <v>27098806</v>
      </c>
      <c r="L32" s="206">
        <f>K32/Summary!$G$12%</f>
        <v>10.387285142141215</v>
      </c>
      <c r="M32" s="211">
        <v>0</v>
      </c>
      <c r="N32" s="206">
        <f>(G32+M32)/Summary!$D$12%</f>
        <v>10.387285142141215</v>
      </c>
      <c r="O32" s="214"/>
      <c r="P32" s="209">
        <f>O32/G32%</f>
        <v>0</v>
      </c>
      <c r="Q32" s="461" t="s">
        <v>18</v>
      </c>
      <c r="R32" s="462"/>
      <c r="S32" s="353">
        <v>27098806</v>
      </c>
      <c r="T32" s="142"/>
    </row>
    <row r="33" spans="1:21" x14ac:dyDescent="0.25">
      <c r="A33" s="16"/>
      <c r="B33" s="24" t="s">
        <v>95</v>
      </c>
      <c r="C33" s="213">
        <v>1</v>
      </c>
      <c r="D33" s="352">
        <v>8195543</v>
      </c>
      <c r="E33" s="203">
        <v>0</v>
      </c>
      <c r="F33" s="203">
        <v>0</v>
      </c>
      <c r="G33" s="203">
        <f t="shared" si="14"/>
        <v>8195543</v>
      </c>
      <c r="H33" s="204">
        <f>G33/Summary!$D$12%</f>
        <v>3.1414462333019189</v>
      </c>
      <c r="I33" s="205">
        <f>G33</f>
        <v>8195543</v>
      </c>
      <c r="J33" s="205">
        <v>0</v>
      </c>
      <c r="K33" s="205">
        <f t="shared" si="16"/>
        <v>8195543</v>
      </c>
      <c r="L33" s="271">
        <f>K33/Summary!$G$12%</f>
        <v>3.1414462333019189</v>
      </c>
      <c r="M33" s="211">
        <v>0</v>
      </c>
      <c r="N33" s="206">
        <f>(G33+M33)/Summary!$D$12%</f>
        <v>3.1414462333019189</v>
      </c>
      <c r="O33" s="214">
        <v>0</v>
      </c>
      <c r="P33" s="209">
        <f t="shared" ref="P33:P48" si="17">O33/G33%</f>
        <v>0</v>
      </c>
      <c r="Q33" s="461" t="s">
        <v>18</v>
      </c>
      <c r="R33" s="462"/>
      <c r="S33" s="373">
        <v>8195543</v>
      </c>
      <c r="T33" s="142"/>
    </row>
    <row r="34" spans="1:21" x14ac:dyDescent="0.25">
      <c r="A34" s="38" t="s">
        <v>28</v>
      </c>
      <c r="B34" s="5" t="s">
        <v>64</v>
      </c>
      <c r="C34" s="213">
        <v>4</v>
      </c>
      <c r="D34" s="353">
        <v>1681822</v>
      </c>
      <c r="E34" s="203">
        <v>0</v>
      </c>
      <c r="F34" s="203">
        <v>0</v>
      </c>
      <c r="G34" s="203">
        <f t="shared" si="14"/>
        <v>1681822</v>
      </c>
      <c r="H34" s="204">
        <f>G34/Summary!$D$12%</f>
        <v>0.64466178592245804</v>
      </c>
      <c r="I34" s="205">
        <f t="shared" si="15"/>
        <v>1681822</v>
      </c>
      <c r="J34" s="205">
        <v>0</v>
      </c>
      <c r="K34" s="205">
        <f t="shared" si="16"/>
        <v>1681822</v>
      </c>
      <c r="L34" s="206">
        <f>K34/Summary!$G$12%</f>
        <v>0.64466178592245804</v>
      </c>
      <c r="M34" s="211">
        <v>0</v>
      </c>
      <c r="N34" s="206">
        <f>(G34+M34)/Summary!$D$12%</f>
        <v>0.64466178592245804</v>
      </c>
      <c r="O34" s="214">
        <v>0</v>
      </c>
      <c r="P34" s="209">
        <v>0</v>
      </c>
      <c r="Q34" s="461" t="s">
        <v>18</v>
      </c>
      <c r="R34" s="462"/>
      <c r="S34" s="203">
        <f>D34</f>
        <v>1681822</v>
      </c>
      <c r="T34" s="142"/>
    </row>
    <row r="35" spans="1:21" x14ac:dyDescent="0.25">
      <c r="A35" s="38" t="s">
        <v>30</v>
      </c>
      <c r="B35" s="5" t="s">
        <v>65</v>
      </c>
      <c r="C35" s="213">
        <v>0</v>
      </c>
      <c r="D35" s="213">
        <v>0</v>
      </c>
      <c r="E35" s="203">
        <v>0</v>
      </c>
      <c r="F35" s="203">
        <v>0</v>
      </c>
      <c r="G35" s="203">
        <f t="shared" si="14"/>
        <v>0</v>
      </c>
      <c r="H35" s="204">
        <f>G35/Summary!$D$12%</f>
        <v>0</v>
      </c>
      <c r="I35" s="205">
        <f t="shared" si="15"/>
        <v>0</v>
      </c>
      <c r="J35" s="205">
        <v>0</v>
      </c>
      <c r="K35" s="205">
        <f t="shared" si="16"/>
        <v>0</v>
      </c>
      <c r="L35" s="206">
        <f>K35/Summary!$G$12%</f>
        <v>0</v>
      </c>
      <c r="M35" s="211">
        <v>0</v>
      </c>
      <c r="N35" s="206">
        <f>(G35+M35)/Summary!$D$12%</f>
        <v>0</v>
      </c>
      <c r="O35" s="214">
        <v>0</v>
      </c>
      <c r="P35" s="209">
        <v>0</v>
      </c>
      <c r="Q35" s="461" t="s">
        <v>18</v>
      </c>
      <c r="R35" s="462"/>
      <c r="S35" s="203">
        <f t="shared" ref="S35:S47" si="18">G35</f>
        <v>0</v>
      </c>
    </row>
    <row r="36" spans="1:21" ht="27" x14ac:dyDescent="0.25">
      <c r="A36" s="38" t="s">
        <v>32</v>
      </c>
      <c r="B36" s="24" t="s">
        <v>66</v>
      </c>
      <c r="C36" s="213">
        <v>0</v>
      </c>
      <c r="D36" s="213">
        <v>0</v>
      </c>
      <c r="E36" s="203">
        <v>0</v>
      </c>
      <c r="F36" s="203">
        <v>0</v>
      </c>
      <c r="G36" s="203">
        <f t="shared" si="14"/>
        <v>0</v>
      </c>
      <c r="H36" s="204">
        <f>G36/Summary!$D$12%</f>
        <v>0</v>
      </c>
      <c r="I36" s="205">
        <f t="shared" si="15"/>
        <v>0</v>
      </c>
      <c r="J36" s="205">
        <v>0</v>
      </c>
      <c r="K36" s="205">
        <f t="shared" si="16"/>
        <v>0</v>
      </c>
      <c r="L36" s="206">
        <f>K36/Summary!$G$12%</f>
        <v>0</v>
      </c>
      <c r="M36" s="211">
        <v>0</v>
      </c>
      <c r="N36" s="206">
        <f>(G36+M36)/Summary!$D$12%</f>
        <v>0</v>
      </c>
      <c r="O36" s="214">
        <v>0</v>
      </c>
      <c r="P36" s="209">
        <v>0</v>
      </c>
      <c r="Q36" s="461" t="s">
        <v>18</v>
      </c>
      <c r="R36" s="462"/>
      <c r="S36" s="203">
        <f t="shared" si="18"/>
        <v>0</v>
      </c>
    </row>
    <row r="37" spans="1:21" ht="15.75" x14ac:dyDescent="0.3">
      <c r="A37" s="54" t="s">
        <v>67</v>
      </c>
      <c r="B37" s="53" t="s">
        <v>40</v>
      </c>
      <c r="C37" s="246">
        <f>+C38+C39+C40+C41+C42+C43+C44+C45+C47+C48+C50</f>
        <v>4751</v>
      </c>
      <c r="D37" s="246">
        <f>+D38+D39+D40+D41+D42+D43+D44+D45+D47+D48+D50</f>
        <v>33861266</v>
      </c>
      <c r="E37" s="246">
        <f>+E39+E41+E42+E44+E45+E47+E48</f>
        <v>0</v>
      </c>
      <c r="F37" s="246">
        <f>+F39+F41+F42+F44+F45+F47+F48</f>
        <v>0</v>
      </c>
      <c r="G37" s="203">
        <f t="shared" si="14"/>
        <v>33861266</v>
      </c>
      <c r="H37" s="204">
        <f>G37/Summary!$D$12%</f>
        <v>12.979414119422511</v>
      </c>
      <c r="I37" s="203">
        <f>G37</f>
        <v>33861266</v>
      </c>
      <c r="J37" s="246">
        <f>+J39+J41+J42+J44+J45+J47+J48</f>
        <v>0</v>
      </c>
      <c r="K37" s="203">
        <f t="shared" si="16"/>
        <v>33861266</v>
      </c>
      <c r="L37" s="206">
        <f>K37/Summary!$G$12%</f>
        <v>12.979414119422511</v>
      </c>
      <c r="M37" s="246">
        <f>+M39+M41+M42+M44+M45+M47+M48</f>
        <v>0</v>
      </c>
      <c r="N37" s="206">
        <f>(G37+M37)/Summary!$D$12%</f>
        <v>12.979414119422511</v>
      </c>
      <c r="O37" s="246" t="s">
        <v>118</v>
      </c>
      <c r="P37" s="268" t="s">
        <v>118</v>
      </c>
      <c r="Q37" s="461" t="s">
        <v>18</v>
      </c>
      <c r="R37" s="462"/>
      <c r="S37" s="247">
        <f>+S39+S41+S42+S43+S44+S45+S47+S48+S40+S38+S50</f>
        <v>33801485</v>
      </c>
    </row>
    <row r="38" spans="1:21" s="249" customFormat="1" ht="15.75" x14ac:dyDescent="0.3">
      <c r="A38" s="342"/>
      <c r="B38" s="354" t="s">
        <v>3360</v>
      </c>
      <c r="C38" s="345">
        <v>1</v>
      </c>
      <c r="D38" s="356">
        <v>175554</v>
      </c>
      <c r="E38" s="343"/>
      <c r="F38" s="343"/>
      <c r="G38" s="203">
        <f t="shared" si="14"/>
        <v>175554</v>
      </c>
      <c r="H38" s="204">
        <f>G38/Summary!$D$12%</f>
        <v>6.7291874625157247E-2</v>
      </c>
      <c r="I38" s="205">
        <f t="shared" si="15"/>
        <v>175554</v>
      </c>
      <c r="J38" s="343"/>
      <c r="K38" s="205">
        <f t="shared" si="16"/>
        <v>175554</v>
      </c>
      <c r="L38" s="206">
        <f>K38/Summary!$G$12%</f>
        <v>6.7291874625157247E-2</v>
      </c>
      <c r="M38" s="343"/>
      <c r="N38" s="206">
        <f>(G38+M38)/Summary!$D$12%</f>
        <v>6.7291874625157247E-2</v>
      </c>
      <c r="O38" s="343"/>
      <c r="P38" s="344"/>
      <c r="Q38" s="475" t="s">
        <v>18</v>
      </c>
      <c r="R38" s="476"/>
      <c r="S38" s="203">
        <f>D38</f>
        <v>175554</v>
      </c>
    </row>
    <row r="39" spans="1:21" s="80" customFormat="1" x14ac:dyDescent="0.25">
      <c r="A39" s="77"/>
      <c r="B39" s="78" t="s">
        <v>89</v>
      </c>
      <c r="C39" s="227">
        <v>1499</v>
      </c>
      <c r="D39" s="227">
        <v>4169674</v>
      </c>
      <c r="E39" s="203">
        <v>0</v>
      </c>
      <c r="F39" s="203">
        <v>0</v>
      </c>
      <c r="G39" s="203">
        <f t="shared" si="14"/>
        <v>4169674</v>
      </c>
      <c r="H39" s="204">
        <f>G39/Summary!$D$12%</f>
        <v>1.598284174873702</v>
      </c>
      <c r="I39" s="205">
        <f t="shared" si="15"/>
        <v>4169674</v>
      </c>
      <c r="J39" s="205">
        <v>0</v>
      </c>
      <c r="K39" s="205">
        <f t="shared" si="16"/>
        <v>4169674</v>
      </c>
      <c r="L39" s="206">
        <f>K39/Summary!$G$12%</f>
        <v>1.598284174873702</v>
      </c>
      <c r="M39" s="207">
        <v>0</v>
      </c>
      <c r="N39" s="206">
        <f>(G39+M39)/Summary!$D$12%</f>
        <v>1.598284174873702</v>
      </c>
      <c r="O39" s="229">
        <v>0</v>
      </c>
      <c r="P39" s="209">
        <f t="shared" si="17"/>
        <v>0</v>
      </c>
      <c r="Q39" s="461" t="s">
        <v>18</v>
      </c>
      <c r="R39" s="462"/>
      <c r="S39" s="203">
        <f>D39</f>
        <v>4169674</v>
      </c>
      <c r="T39" s="334"/>
      <c r="U39" s="335"/>
    </row>
    <row r="40" spans="1:21" ht="15.75" x14ac:dyDescent="0.3">
      <c r="A40" s="16"/>
      <c r="B40" s="81" t="s">
        <v>82</v>
      </c>
      <c r="C40" s="246">
        <v>0</v>
      </c>
      <c r="D40" s="219">
        <v>0</v>
      </c>
      <c r="E40" s="203">
        <v>0</v>
      </c>
      <c r="F40" s="203">
        <v>0</v>
      </c>
      <c r="G40" s="203">
        <f t="shared" si="14"/>
        <v>0</v>
      </c>
      <c r="H40" s="204">
        <f>G40/Summary!$D$12%</f>
        <v>0</v>
      </c>
      <c r="I40" s="205">
        <f t="shared" si="15"/>
        <v>0</v>
      </c>
      <c r="J40" s="205">
        <v>0</v>
      </c>
      <c r="K40" s="205">
        <f t="shared" si="16"/>
        <v>0</v>
      </c>
      <c r="L40" s="206">
        <f>K40/Summary!$G$12%</f>
        <v>0</v>
      </c>
      <c r="M40" s="211">
        <v>0</v>
      </c>
      <c r="N40" s="206">
        <f>(G40+M40)/Summary!$D$12%</f>
        <v>0</v>
      </c>
      <c r="O40" s="214">
        <v>0</v>
      </c>
      <c r="P40" s="209"/>
      <c r="Q40" s="475" t="s">
        <v>18</v>
      </c>
      <c r="R40" s="476"/>
      <c r="S40" s="203">
        <f t="shared" si="18"/>
        <v>0</v>
      </c>
    </row>
    <row r="41" spans="1:21" x14ac:dyDescent="0.25">
      <c r="A41" s="16"/>
      <c r="B41" s="78" t="s">
        <v>90</v>
      </c>
      <c r="C41" s="213">
        <v>705</v>
      </c>
      <c r="D41" s="227">
        <v>1211660</v>
      </c>
      <c r="E41" s="203">
        <v>0</v>
      </c>
      <c r="F41" s="203">
        <v>0</v>
      </c>
      <c r="G41" s="203">
        <f t="shared" si="14"/>
        <v>1211660</v>
      </c>
      <c r="H41" s="204">
        <f>G41/Summary!$D$12%</f>
        <v>0.46444326422820342</v>
      </c>
      <c r="I41" s="205">
        <f t="shared" si="15"/>
        <v>1211660</v>
      </c>
      <c r="J41" s="205">
        <v>0</v>
      </c>
      <c r="K41" s="205">
        <f t="shared" si="16"/>
        <v>1211660</v>
      </c>
      <c r="L41" s="206">
        <f>K41/Summary!$G$12%</f>
        <v>0.46444326422820342</v>
      </c>
      <c r="M41" s="211">
        <v>0</v>
      </c>
      <c r="N41" s="206">
        <f>(G41+M41)/Summary!$D$12%</f>
        <v>0.46444326422820342</v>
      </c>
      <c r="O41" s="214">
        <v>0</v>
      </c>
      <c r="P41" s="209">
        <f t="shared" si="17"/>
        <v>0</v>
      </c>
      <c r="Q41" s="461" t="s">
        <v>18</v>
      </c>
      <c r="R41" s="462"/>
      <c r="S41" s="213">
        <f>D41</f>
        <v>1211660</v>
      </c>
    </row>
    <row r="42" spans="1:21" x14ac:dyDescent="0.25">
      <c r="A42" s="16"/>
      <c r="B42" s="78" t="s">
        <v>91</v>
      </c>
      <c r="C42" s="213">
        <v>1669</v>
      </c>
      <c r="D42" s="227">
        <v>1871073</v>
      </c>
      <c r="E42" s="203">
        <v>0</v>
      </c>
      <c r="F42" s="203">
        <v>0</v>
      </c>
      <c r="G42" s="203">
        <f t="shared" si="14"/>
        <v>1871073</v>
      </c>
      <c r="H42" s="204">
        <f>G42/Summary!$D$12%</f>
        <v>0.71720387875250258</v>
      </c>
      <c r="I42" s="205">
        <f t="shared" si="15"/>
        <v>1871073</v>
      </c>
      <c r="J42" s="205">
        <v>0</v>
      </c>
      <c r="K42" s="205">
        <f t="shared" si="16"/>
        <v>1871073</v>
      </c>
      <c r="L42" s="206">
        <f>K42/Summary!$G$12%</f>
        <v>0.71720387875250258</v>
      </c>
      <c r="M42" s="211">
        <v>0</v>
      </c>
      <c r="N42" s="206">
        <f>(G42+M42)/Summary!$D$12%</f>
        <v>0.71720387875250258</v>
      </c>
      <c r="O42" s="214">
        <v>0</v>
      </c>
      <c r="P42" s="209">
        <f t="shared" si="17"/>
        <v>0</v>
      </c>
      <c r="Q42" s="461" t="s">
        <v>18</v>
      </c>
      <c r="R42" s="462"/>
      <c r="S42" s="353">
        <v>1817103</v>
      </c>
      <c r="U42" s="142"/>
    </row>
    <row r="43" spans="1:21" s="249" customFormat="1" x14ac:dyDescent="0.25">
      <c r="A43" s="16"/>
      <c r="B43" s="78" t="s">
        <v>3357</v>
      </c>
      <c r="C43" s="213">
        <v>2</v>
      </c>
      <c r="D43" s="227">
        <v>813498</v>
      </c>
      <c r="E43" s="203"/>
      <c r="F43" s="203"/>
      <c r="G43" s="203">
        <f t="shared" si="14"/>
        <v>813498</v>
      </c>
      <c r="H43" s="204">
        <f>G43/Summary!$D$12%</f>
        <v>0.31182317363213691</v>
      </c>
      <c r="I43" s="205">
        <f t="shared" si="15"/>
        <v>813498</v>
      </c>
      <c r="J43" s="205"/>
      <c r="K43" s="205">
        <f t="shared" si="16"/>
        <v>813498</v>
      </c>
      <c r="L43" s="206">
        <f>K43/Summary!$G$12%</f>
        <v>0.31182317363213691</v>
      </c>
      <c r="M43" s="211"/>
      <c r="N43" s="206">
        <f>(G43+M43)/Summary!$D$12%</f>
        <v>0.31182317363213691</v>
      </c>
      <c r="O43" s="214"/>
      <c r="P43" s="209"/>
      <c r="Q43" s="320"/>
      <c r="R43" s="321"/>
      <c r="S43" s="203">
        <f>D43</f>
        <v>813498</v>
      </c>
      <c r="U43" s="142"/>
    </row>
    <row r="44" spans="1:21" x14ac:dyDescent="0.25">
      <c r="A44" s="16"/>
      <c r="B44" s="78" t="s">
        <v>3362</v>
      </c>
      <c r="C44" s="213">
        <v>1</v>
      </c>
      <c r="D44" s="227">
        <v>14490</v>
      </c>
      <c r="E44" s="203">
        <v>0</v>
      </c>
      <c r="F44" s="203">
        <v>0</v>
      </c>
      <c r="G44" s="203">
        <f t="shared" si="14"/>
        <v>14490</v>
      </c>
      <c r="H44" s="204">
        <f>G44/Summary!$D$12%</f>
        <v>5.5541842585103644E-3</v>
      </c>
      <c r="I44" s="205">
        <f t="shared" si="15"/>
        <v>14490</v>
      </c>
      <c r="J44" s="205">
        <v>0</v>
      </c>
      <c r="K44" s="205">
        <f t="shared" si="16"/>
        <v>14490</v>
      </c>
      <c r="L44" s="206">
        <f>K44/Summary!$G$12%</f>
        <v>5.5541842585103644E-3</v>
      </c>
      <c r="M44" s="211">
        <v>0</v>
      </c>
      <c r="N44" s="206">
        <f>(G44+M44)/Summary!$D$12%</f>
        <v>5.5541842585103644E-3</v>
      </c>
      <c r="O44" s="214">
        <v>0</v>
      </c>
      <c r="P44" s="209">
        <f t="shared" si="17"/>
        <v>0</v>
      </c>
      <c r="Q44" s="461" t="s">
        <v>18</v>
      </c>
      <c r="R44" s="462"/>
      <c r="S44" s="203">
        <v>14490</v>
      </c>
    </row>
    <row r="45" spans="1:21" ht="15.75" x14ac:dyDescent="0.3">
      <c r="A45" s="16"/>
      <c r="B45" s="81" t="s">
        <v>94</v>
      </c>
      <c r="C45" s="213">
        <v>1</v>
      </c>
      <c r="D45" s="227">
        <v>4010850</v>
      </c>
      <c r="E45" s="203">
        <v>0</v>
      </c>
      <c r="F45" s="203">
        <v>0</v>
      </c>
      <c r="G45" s="203">
        <f t="shared" si="14"/>
        <v>4010850</v>
      </c>
      <c r="H45" s="204">
        <f>G45/Summary!$D$12%</f>
        <v>1.5374051023634432</v>
      </c>
      <c r="I45" s="205">
        <f t="shared" si="15"/>
        <v>4010850</v>
      </c>
      <c r="J45" s="205">
        <v>0</v>
      </c>
      <c r="K45" s="205">
        <f t="shared" si="16"/>
        <v>4010850</v>
      </c>
      <c r="L45" s="206">
        <f>K45/Summary!$G$12%</f>
        <v>1.5374051023634432</v>
      </c>
      <c r="M45" s="211">
        <v>0</v>
      </c>
      <c r="N45" s="206">
        <f>(G45+M45)/Summary!$D$12%</f>
        <v>1.5374051023634432</v>
      </c>
      <c r="O45" s="214">
        <v>0</v>
      </c>
      <c r="P45" s="209">
        <v>0</v>
      </c>
      <c r="Q45" s="475" t="s">
        <v>18</v>
      </c>
      <c r="R45" s="476"/>
      <c r="S45" s="203">
        <f t="shared" si="18"/>
        <v>4010850</v>
      </c>
    </row>
    <row r="46" spans="1:21" s="249" customFormat="1" x14ac:dyDescent="0.25">
      <c r="A46" s="389"/>
      <c r="B46" s="402" t="s">
        <v>3393</v>
      </c>
      <c r="C46" s="390">
        <v>1</v>
      </c>
      <c r="D46" s="391">
        <v>4010850</v>
      </c>
      <c r="E46" s="203">
        <v>0</v>
      </c>
      <c r="F46" s="203">
        <v>0</v>
      </c>
      <c r="G46" s="203">
        <f t="shared" si="14"/>
        <v>4010850</v>
      </c>
      <c r="H46" s="204">
        <f>G46/Summary!$D$12%</f>
        <v>1.5374051023634432</v>
      </c>
      <c r="I46" s="205">
        <f t="shared" si="15"/>
        <v>4010850</v>
      </c>
      <c r="J46" s="205">
        <v>0</v>
      </c>
      <c r="K46" s="205">
        <f t="shared" si="16"/>
        <v>4010850</v>
      </c>
      <c r="L46" s="206">
        <f>K46/Summary!$G$12%</f>
        <v>1.5374051023634432</v>
      </c>
      <c r="M46" s="211">
        <v>0</v>
      </c>
      <c r="N46" s="206">
        <f>(G46+M46)/Summary!$D$12%</f>
        <v>1.5374051023634432</v>
      </c>
      <c r="O46" s="214">
        <v>0</v>
      </c>
      <c r="P46" s="209">
        <v>0</v>
      </c>
      <c r="Q46" s="475" t="s">
        <v>18</v>
      </c>
      <c r="R46" s="478"/>
      <c r="S46" s="203">
        <f t="shared" si="18"/>
        <v>4010850</v>
      </c>
    </row>
    <row r="47" spans="1:21" x14ac:dyDescent="0.25">
      <c r="A47" s="16"/>
      <c r="B47" s="78" t="s">
        <v>96</v>
      </c>
      <c r="C47" s="213">
        <v>211</v>
      </c>
      <c r="D47" s="227">
        <v>1981288</v>
      </c>
      <c r="E47" s="203">
        <v>0</v>
      </c>
      <c r="F47" s="203">
        <v>0</v>
      </c>
      <c r="G47" s="203">
        <f t="shared" si="14"/>
        <v>1981288</v>
      </c>
      <c r="H47" s="204">
        <f>G47/Summary!$D$12%</f>
        <v>0.75945056046759707</v>
      </c>
      <c r="I47" s="205">
        <f t="shared" si="15"/>
        <v>1981288</v>
      </c>
      <c r="J47" s="205">
        <v>0</v>
      </c>
      <c r="K47" s="205">
        <f t="shared" si="16"/>
        <v>1981288</v>
      </c>
      <c r="L47" s="206">
        <f>K47/Summary!$G$12%</f>
        <v>0.75945056046759707</v>
      </c>
      <c r="M47" s="211">
        <v>0</v>
      </c>
      <c r="N47" s="206">
        <f>(G47+M47)/Summary!$D$12%</f>
        <v>0.75945056046759707</v>
      </c>
      <c r="O47" s="214">
        <v>0</v>
      </c>
      <c r="P47" s="209">
        <f t="shared" si="17"/>
        <v>0</v>
      </c>
      <c r="Q47" s="461" t="s">
        <v>18</v>
      </c>
      <c r="R47" s="462"/>
      <c r="S47" s="203">
        <f t="shared" si="18"/>
        <v>1981288</v>
      </c>
    </row>
    <row r="48" spans="1:21" ht="15.75" x14ac:dyDescent="0.3">
      <c r="A48" s="16"/>
      <c r="B48" s="81" t="s">
        <v>87</v>
      </c>
      <c r="C48" s="213">
        <v>658</v>
      </c>
      <c r="D48" s="227">
        <v>19583679</v>
      </c>
      <c r="E48" s="203">
        <v>0</v>
      </c>
      <c r="F48" s="203">
        <v>0</v>
      </c>
      <c r="G48" s="203">
        <f>D48+E48+F48</f>
        <v>19583679</v>
      </c>
      <c r="H48" s="204">
        <f>G48/Summary!$D$12%</f>
        <v>7.5066502157018622</v>
      </c>
      <c r="I48" s="205">
        <f t="shared" si="15"/>
        <v>19583679</v>
      </c>
      <c r="J48" s="205">
        <v>0</v>
      </c>
      <c r="K48" s="205">
        <f t="shared" si="16"/>
        <v>19583679</v>
      </c>
      <c r="L48" s="206">
        <f>K48/Summary!$G$12%</f>
        <v>7.5066502157018622</v>
      </c>
      <c r="M48" s="211">
        <v>0</v>
      </c>
      <c r="N48" s="206">
        <f>(G48+M48)/Summary!$D$12%</f>
        <v>7.5066502157018622</v>
      </c>
      <c r="O48" s="214">
        <v>0</v>
      </c>
      <c r="P48" s="209">
        <f t="shared" si="17"/>
        <v>0</v>
      </c>
      <c r="Q48" s="461" t="s">
        <v>18</v>
      </c>
      <c r="R48" s="462"/>
      <c r="S48" s="203">
        <v>19577868</v>
      </c>
      <c r="U48" s="142"/>
    </row>
    <row r="49" spans="1:21" s="249" customFormat="1" ht="15.75" x14ac:dyDescent="0.3">
      <c r="A49" s="389"/>
      <c r="B49" s="405" t="s">
        <v>3398</v>
      </c>
      <c r="C49" s="390">
        <v>1</v>
      </c>
      <c r="D49" s="391">
        <v>5699263</v>
      </c>
      <c r="E49" s="203">
        <v>0</v>
      </c>
      <c r="F49" s="203">
        <v>0</v>
      </c>
      <c r="G49" s="203">
        <f>D49+E49+F49</f>
        <v>5699263</v>
      </c>
      <c r="H49" s="204">
        <f>G49/Summary!$D$12%</f>
        <v>2.1845932946660147</v>
      </c>
      <c r="I49" s="205">
        <f t="shared" ref="I49" si="19">G49</f>
        <v>5699263</v>
      </c>
      <c r="J49" s="205">
        <v>0</v>
      </c>
      <c r="K49" s="205">
        <f t="shared" ref="K49" si="20">I49+J49</f>
        <v>5699263</v>
      </c>
      <c r="L49" s="206">
        <f>K49/Summary!$G$12%</f>
        <v>2.1845932946660147</v>
      </c>
      <c r="M49" s="211">
        <v>0</v>
      </c>
      <c r="N49" s="206">
        <f>(G49+M49)/Summary!$D$12%</f>
        <v>2.1845932946660147</v>
      </c>
      <c r="O49" s="214">
        <v>0</v>
      </c>
      <c r="P49" s="209">
        <f t="shared" ref="P49" si="21">O49/G49%</f>
        <v>0</v>
      </c>
      <c r="Q49" s="461" t="s">
        <v>18</v>
      </c>
      <c r="R49" s="462"/>
      <c r="S49" s="403">
        <f>K49</f>
        <v>5699263</v>
      </c>
      <c r="U49" s="142"/>
    </row>
    <row r="50" spans="1:21" s="249" customFormat="1" x14ac:dyDescent="0.25">
      <c r="A50" s="346"/>
      <c r="B50" s="355" t="s">
        <v>3361</v>
      </c>
      <c r="C50" s="345">
        <v>4</v>
      </c>
      <c r="D50" s="356">
        <v>29500</v>
      </c>
      <c r="E50" s="347">
        <v>0</v>
      </c>
      <c r="F50" s="347">
        <v>0</v>
      </c>
      <c r="G50" s="347">
        <f>D50+E50+F50</f>
        <v>29500</v>
      </c>
      <c r="H50" s="204">
        <f>G50/Summary!$D$12%</f>
        <v>1.1307690519396531E-2</v>
      </c>
      <c r="I50" s="348">
        <f t="shared" si="15"/>
        <v>29500</v>
      </c>
      <c r="J50" s="205">
        <v>0</v>
      </c>
      <c r="K50" s="205">
        <f t="shared" si="16"/>
        <v>29500</v>
      </c>
      <c r="L50" s="206">
        <f>K50/Summary!$G$12%</f>
        <v>1.1307690519396531E-2</v>
      </c>
      <c r="M50" s="349">
        <v>0</v>
      </c>
      <c r="N50" s="206">
        <f>(G50+M50)/Summary!$D$12%</f>
        <v>1.1307690519396531E-2</v>
      </c>
      <c r="O50" s="350">
        <v>0</v>
      </c>
      <c r="P50" s="351">
        <v>0</v>
      </c>
      <c r="Q50" s="475" t="s">
        <v>18</v>
      </c>
      <c r="R50" s="476"/>
      <c r="S50" s="347">
        <v>29500</v>
      </c>
      <c r="U50" s="142"/>
    </row>
    <row r="51" spans="1:21" s="103" customFormat="1" ht="15.75" x14ac:dyDescent="0.3">
      <c r="A51" s="91"/>
      <c r="B51" s="114" t="s">
        <v>68</v>
      </c>
      <c r="C51" s="215">
        <f>C31+C32+C34+C35+C36+C37</f>
        <v>70959</v>
      </c>
      <c r="D51" s="215">
        <f>SUM(D37+D34+D32+D31)</f>
        <v>89898143</v>
      </c>
      <c r="E51" s="215">
        <f>E31+E32+E34+E35+E36+E39+E40+E41+E42+E44+E45+E47+E48</f>
        <v>0</v>
      </c>
      <c r="F51" s="215">
        <f>F31+F32+F34+F35+F36+F39+F40+F41+F42+F44+F45+F47+F48</f>
        <v>0</v>
      </c>
      <c r="G51" s="215">
        <f>SUM(G37+G34+G32+G31)</f>
        <v>89898143</v>
      </c>
      <c r="H51" s="218">
        <f>SUM(H37,H34,H32,H31)</f>
        <v>34.458995908896732</v>
      </c>
      <c r="I51" s="215">
        <f>SUM(I37+I34+I32+I31)</f>
        <v>89898143</v>
      </c>
      <c r="J51" s="218">
        <f>J31+J32+J34+J35+J36+J39+J40+J41+J42+J44+J45+J47+J48</f>
        <v>0</v>
      </c>
      <c r="K51" s="215">
        <f>SUM(K37+K34+K32+K31)</f>
        <v>89898143</v>
      </c>
      <c r="L51" s="218">
        <f>SUM(L37,L34,L32,L31)</f>
        <v>34.458995908896732</v>
      </c>
      <c r="M51" s="215">
        <f>M31+M32+M34+M35+M36+M39+M40+M41+M42+M44+M45+M47+M48</f>
        <v>0</v>
      </c>
      <c r="N51" s="218">
        <f>SUM(N37,N34,N32,N31)</f>
        <v>34.458995908896732</v>
      </c>
      <c r="O51" s="215">
        <f>O31+O32+O34+O35+O36+O39+O40+O41+O42+O43+O44+O45+O47+O48</f>
        <v>0</v>
      </c>
      <c r="P51" s="218">
        <f>P31+P32+P34+P35+P36+P39+P40+P41+P42+P44+P45+P47+P48</f>
        <v>0</v>
      </c>
      <c r="Q51" s="471" t="s">
        <v>18</v>
      </c>
      <c r="R51" s="472"/>
      <c r="S51" s="215">
        <f>SUM(S37+S34+S32+S31)</f>
        <v>89601870</v>
      </c>
    </row>
    <row r="52" spans="1:21" s="120" customFormat="1" ht="15.75" x14ac:dyDescent="0.3">
      <c r="A52" s="115"/>
      <c r="B52" s="116" t="s">
        <v>69</v>
      </c>
      <c r="C52" s="234">
        <f>C24+C27+C51</f>
        <v>71064</v>
      </c>
      <c r="D52" s="234">
        <f>D24+D27+D51</f>
        <v>135087241</v>
      </c>
      <c r="E52" s="235">
        <f>E51+E27+E24</f>
        <v>0</v>
      </c>
      <c r="F52" s="235">
        <f>F51+F27+F24</f>
        <v>0</v>
      </c>
      <c r="G52" s="234">
        <f>G24+G27+G51</f>
        <v>135087241</v>
      </c>
      <c r="H52" s="357">
        <f>H24+H27+H51</f>
        <v>53.009139546272969</v>
      </c>
      <c r="I52" s="235">
        <f>G26+I51+I27+I24</f>
        <v>135087241</v>
      </c>
      <c r="J52" s="236">
        <f>J24+J27+J51</f>
        <v>0</v>
      </c>
      <c r="K52" s="235">
        <f>I26+K51+K27+K24</f>
        <v>135087241</v>
      </c>
      <c r="L52" s="338">
        <f>L24+L27+L51</f>
        <v>53.009139546272969</v>
      </c>
      <c r="M52" s="235">
        <f>M51+M27+M24</f>
        <v>0</v>
      </c>
      <c r="N52" s="236">
        <f>N24+N27+N51</f>
        <v>53.009139546272969</v>
      </c>
      <c r="O52" s="339" t="s">
        <v>3359</v>
      </c>
      <c r="P52" s="236">
        <f>P24+P27+P51</f>
        <v>0</v>
      </c>
      <c r="Q52" s="473" t="s">
        <v>18</v>
      </c>
      <c r="R52" s="474"/>
      <c r="S52" s="237">
        <f>S51+S27+S24</f>
        <v>134790968</v>
      </c>
      <c r="U52" s="143"/>
    </row>
    <row r="53" spans="1:21" x14ac:dyDescent="0.25">
      <c r="A53" s="290" t="s">
        <v>212</v>
      </c>
      <c r="B53" s="26"/>
      <c r="C53" s="26"/>
      <c r="D53" s="291"/>
      <c r="E53" s="27"/>
      <c r="F53" s="27"/>
      <c r="G53" s="27"/>
      <c r="H53" s="27"/>
      <c r="I53" s="27"/>
      <c r="J53" s="337">
        <f>K51-I51</f>
        <v>0</v>
      </c>
      <c r="K53" s="336">
        <f>I52-K52</f>
        <v>0</v>
      </c>
      <c r="L53" s="27"/>
      <c r="M53" s="27"/>
      <c r="N53" s="27"/>
      <c r="O53" s="28"/>
      <c r="P53" s="28"/>
      <c r="Q53" s="28"/>
      <c r="R53" s="28"/>
      <c r="S53" s="29"/>
      <c r="T53" s="49"/>
    </row>
    <row r="54" spans="1:21" x14ac:dyDescent="0.25">
      <c r="A54" s="10"/>
      <c r="B54" s="34"/>
      <c r="C54" s="34"/>
      <c r="D54" s="292"/>
      <c r="E54" s="12"/>
      <c r="F54" s="260"/>
      <c r="G54" s="12"/>
      <c r="H54" s="12"/>
      <c r="I54" s="12"/>
      <c r="J54" s="12"/>
      <c r="K54" s="12"/>
      <c r="L54" s="12"/>
      <c r="M54" s="12"/>
      <c r="N54" s="12"/>
      <c r="O54" s="13"/>
      <c r="P54" s="13"/>
      <c r="Q54" s="13"/>
      <c r="R54" s="13"/>
      <c r="S54" s="14"/>
      <c r="T54" s="49"/>
    </row>
    <row r="55" spans="1:21" x14ac:dyDescent="0.25">
      <c r="A55" s="39"/>
      <c r="B55" s="30"/>
      <c r="C55" s="30"/>
      <c r="D55" s="31"/>
      <c r="E55" s="31"/>
      <c r="F55" s="31"/>
      <c r="G55" s="31"/>
      <c r="H55" s="31"/>
      <c r="I55" s="31"/>
      <c r="J55" s="31"/>
      <c r="K55" s="31"/>
      <c r="L55" s="31"/>
      <c r="M55" s="31"/>
      <c r="N55" s="31"/>
      <c r="O55" s="32"/>
      <c r="P55" s="32"/>
      <c r="Q55" s="32"/>
      <c r="R55" s="32"/>
      <c r="S55" s="33"/>
    </row>
    <row r="56" spans="1:21" x14ac:dyDescent="0.25">
      <c r="A56" s="10" t="s">
        <v>43</v>
      </c>
      <c r="B56" s="34"/>
      <c r="C56" s="34"/>
      <c r="D56" s="12"/>
      <c r="E56" s="12"/>
      <c r="F56" s="12"/>
      <c r="G56" s="12"/>
      <c r="H56" s="12"/>
      <c r="I56" s="12"/>
      <c r="J56" s="12"/>
      <c r="K56" s="12"/>
      <c r="L56" s="12"/>
      <c r="M56" s="12"/>
      <c r="N56" s="12"/>
      <c r="O56" s="13"/>
      <c r="P56" s="13"/>
      <c r="Q56" s="13"/>
      <c r="R56" s="13"/>
      <c r="S56" s="14"/>
    </row>
    <row r="57" spans="1:21" ht="15.75" x14ac:dyDescent="0.3">
      <c r="A57" s="238"/>
      <c r="B57" s="53" t="s">
        <v>213</v>
      </c>
      <c r="C57" s="477"/>
      <c r="D57" s="477"/>
      <c r="E57" s="477"/>
      <c r="F57" s="12"/>
      <c r="G57" s="12"/>
      <c r="H57" s="12"/>
      <c r="I57" s="12"/>
      <c r="J57" s="12"/>
      <c r="K57" s="12"/>
      <c r="L57" s="12"/>
      <c r="M57" s="12"/>
      <c r="N57" s="12"/>
      <c r="O57" s="13"/>
      <c r="P57" s="13"/>
      <c r="Q57" s="13"/>
      <c r="R57" s="13"/>
      <c r="S57" s="14"/>
    </row>
    <row r="58" spans="1:21" x14ac:dyDescent="0.25">
      <c r="A58" s="238"/>
      <c r="B58" s="16">
        <v>40</v>
      </c>
      <c r="C58" s="469"/>
      <c r="D58" s="469"/>
      <c r="E58" s="470"/>
      <c r="F58" s="12"/>
      <c r="G58" s="12"/>
      <c r="H58" s="12"/>
      <c r="I58" s="12"/>
      <c r="J58" s="12"/>
      <c r="K58" s="12"/>
      <c r="L58" s="12"/>
      <c r="M58" s="12"/>
      <c r="N58" s="12"/>
      <c r="O58" s="13"/>
      <c r="P58" s="13"/>
      <c r="Q58" s="13"/>
      <c r="R58" s="13"/>
      <c r="S58" s="14"/>
    </row>
    <row r="59" spans="1:21" s="249" customFormat="1" x14ac:dyDescent="0.25">
      <c r="A59" s="238"/>
      <c r="B59" s="259" t="s">
        <v>214</v>
      </c>
      <c r="C59" s="27"/>
      <c r="D59" s="27"/>
      <c r="E59" s="27"/>
      <c r="F59" s="12"/>
      <c r="G59" s="12"/>
      <c r="H59" s="12"/>
      <c r="I59" s="12"/>
      <c r="J59" s="12"/>
      <c r="K59" s="12"/>
      <c r="L59" s="12"/>
      <c r="M59" s="12"/>
      <c r="N59" s="12"/>
      <c r="O59" s="13"/>
      <c r="P59" s="13"/>
      <c r="Q59" s="13"/>
      <c r="R59" s="13"/>
      <c r="S59" s="14"/>
    </row>
    <row r="60" spans="1:21" x14ac:dyDescent="0.25">
      <c r="A60" s="25"/>
      <c r="B60" s="26"/>
      <c r="C60" s="26"/>
      <c r="D60" s="27"/>
      <c r="E60" s="27"/>
      <c r="F60" s="27"/>
      <c r="G60" s="27"/>
      <c r="H60" s="27"/>
      <c r="I60" s="27"/>
      <c r="J60" s="27"/>
      <c r="K60" s="27"/>
      <c r="L60" s="27"/>
      <c r="M60" s="27"/>
      <c r="N60" s="27"/>
      <c r="O60" s="28"/>
      <c r="P60" s="28"/>
      <c r="Q60" s="28"/>
      <c r="R60" s="28"/>
      <c r="S60" s="29"/>
    </row>
    <row r="61" spans="1:21" x14ac:dyDescent="0.25">
      <c r="A61" s="10" t="s">
        <v>44</v>
      </c>
      <c r="B61" s="34"/>
      <c r="C61" s="34"/>
      <c r="D61" s="12"/>
      <c r="E61" s="12"/>
      <c r="F61" s="12"/>
      <c r="G61" s="12"/>
      <c r="H61" s="12"/>
      <c r="I61" s="12"/>
      <c r="J61" s="12"/>
      <c r="K61" s="12"/>
      <c r="L61" s="12"/>
      <c r="M61" s="12"/>
      <c r="N61" s="12"/>
      <c r="O61" s="13"/>
      <c r="P61" s="13"/>
      <c r="Q61" s="13"/>
      <c r="R61" s="13"/>
      <c r="S61" s="14"/>
    </row>
    <row r="62" spans="1:21" x14ac:dyDescent="0.25">
      <c r="A62" s="10" t="s">
        <v>70</v>
      </c>
      <c r="B62" s="34"/>
      <c r="C62" s="34"/>
      <c r="D62" s="12"/>
      <c r="E62" s="12"/>
      <c r="F62" s="12"/>
      <c r="G62" s="12"/>
      <c r="H62" s="12"/>
      <c r="I62" s="12"/>
      <c r="J62" s="12"/>
      <c r="K62" s="12"/>
      <c r="L62" s="12"/>
      <c r="M62" s="12"/>
      <c r="N62" s="12"/>
      <c r="O62" s="13"/>
      <c r="P62" s="13"/>
      <c r="Q62" s="13"/>
      <c r="R62" s="13"/>
      <c r="S62" s="14"/>
    </row>
    <row r="63" spans="1:21" x14ac:dyDescent="0.25">
      <c r="A63" s="10" t="s">
        <v>71</v>
      </c>
      <c r="B63" s="34"/>
      <c r="C63" s="34"/>
      <c r="D63" s="12"/>
      <c r="E63" s="12"/>
      <c r="F63" s="12"/>
      <c r="G63" s="12"/>
      <c r="H63" s="12"/>
      <c r="I63" s="12"/>
      <c r="J63" s="12"/>
      <c r="K63" s="12"/>
      <c r="L63" s="12"/>
      <c r="M63" s="12"/>
      <c r="N63" s="12"/>
      <c r="O63" s="13"/>
      <c r="P63" s="13"/>
      <c r="Q63" s="13"/>
      <c r="R63" s="13"/>
      <c r="S63" s="14"/>
    </row>
    <row r="64" spans="1:21" x14ac:dyDescent="0.25">
      <c r="A64" s="10" t="s">
        <v>72</v>
      </c>
      <c r="B64" s="34"/>
      <c r="C64" s="34"/>
      <c r="D64" s="12"/>
      <c r="E64" s="12"/>
      <c r="F64" s="12"/>
      <c r="G64" s="12"/>
      <c r="H64" s="12"/>
      <c r="I64" s="12"/>
      <c r="J64" s="12"/>
      <c r="K64" s="12"/>
      <c r="L64" s="12"/>
      <c r="M64" s="12"/>
      <c r="N64" s="12"/>
      <c r="O64" s="13"/>
      <c r="P64" s="13"/>
      <c r="Q64" s="13"/>
      <c r="R64" s="13"/>
      <c r="S64" s="14"/>
    </row>
    <row r="65" spans="1:2" s="61" customFormat="1" x14ac:dyDescent="0.25">
      <c r="A65" s="388"/>
    </row>
    <row r="68" spans="1:2" hidden="1" x14ac:dyDescent="0.25">
      <c r="B68" s="249" t="s">
        <v>265</v>
      </c>
    </row>
  </sheetData>
  <mergeCells count="62">
    <mergeCell ref="Q32:R32"/>
    <mergeCell ref="Q33:R33"/>
    <mergeCell ref="Q34:R34"/>
    <mergeCell ref="Q35:R35"/>
    <mergeCell ref="Q36:R36"/>
    <mergeCell ref="Q44:R44"/>
    <mergeCell ref="Q45:R45"/>
    <mergeCell ref="C57:E57"/>
    <mergeCell ref="Q37:R37"/>
    <mergeCell ref="Q39:R39"/>
    <mergeCell ref="Q40:R40"/>
    <mergeCell ref="Q41:R41"/>
    <mergeCell ref="Q42:R42"/>
    <mergeCell ref="Q38:R38"/>
    <mergeCell ref="Q50:R50"/>
    <mergeCell ref="Q46:R46"/>
    <mergeCell ref="C58:E58"/>
    <mergeCell ref="Q47:R47"/>
    <mergeCell ref="Q48:R48"/>
    <mergeCell ref="Q51:R51"/>
    <mergeCell ref="Q52:R52"/>
    <mergeCell ref="Q49:R49"/>
    <mergeCell ref="F5:F7"/>
    <mergeCell ref="A5:A7"/>
    <mergeCell ref="B5:B7"/>
    <mergeCell ref="C5:C7"/>
    <mergeCell ref="D5:D7"/>
    <mergeCell ref="E5:E7"/>
    <mergeCell ref="G5:G7"/>
    <mergeCell ref="H5:H7"/>
    <mergeCell ref="I5:L5"/>
    <mergeCell ref="M5:M7"/>
    <mergeCell ref="N5:N7"/>
    <mergeCell ref="Q22:R22"/>
    <mergeCell ref="Q23:R23"/>
    <mergeCell ref="S5:S7"/>
    <mergeCell ref="I6:K6"/>
    <mergeCell ref="L6:L7"/>
    <mergeCell ref="O6:O7"/>
    <mergeCell ref="P6:P7"/>
    <mergeCell ref="Q6:Q7"/>
    <mergeCell ref="R6:R7"/>
    <mergeCell ref="O5:P5"/>
    <mergeCell ref="Q5:R5"/>
    <mergeCell ref="Q12:R12"/>
    <mergeCell ref="Q17:R17"/>
    <mergeCell ref="Q26:R26"/>
    <mergeCell ref="Q31:R31"/>
    <mergeCell ref="Q9:R9"/>
    <mergeCell ref="Q10:R10"/>
    <mergeCell ref="Q11:R11"/>
    <mergeCell ref="Q27:R27"/>
    <mergeCell ref="Q24:R24"/>
    <mergeCell ref="Q25:R25"/>
    <mergeCell ref="Q13:R13"/>
    <mergeCell ref="Q14:R14"/>
    <mergeCell ref="Q15:R15"/>
    <mergeCell ref="Q16:R16"/>
    <mergeCell ref="Q18:R18"/>
    <mergeCell ref="Q19:R19"/>
    <mergeCell ref="Q20:R20"/>
    <mergeCell ref="Q21:R21"/>
  </mergeCells>
  <pageMargins left="0.59055118110236227" right="0.19685039370078741" top="0.69" bottom="0.19685039370078741" header="0" footer="0"/>
  <pageSetup paperSize="9" scale="4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4:T16"/>
  <sheetViews>
    <sheetView topLeftCell="F2" zoomScale="85" zoomScaleNormal="85" workbookViewId="0">
      <selection activeCell="A4" sqref="A4:T12"/>
    </sheetView>
  </sheetViews>
  <sheetFormatPr defaultRowHeight="16.5" x14ac:dyDescent="0.3"/>
  <cols>
    <col min="1" max="1" width="10.42578125" style="145" customWidth="1"/>
    <col min="2" max="2" width="28.85546875" style="145" customWidth="1"/>
    <col min="3" max="3" width="14.5703125" style="145" customWidth="1"/>
    <col min="4" max="4" width="14" style="145" customWidth="1"/>
    <col min="5" max="5" width="13" style="145" customWidth="1"/>
    <col min="6" max="6" width="14.42578125" style="145" customWidth="1"/>
    <col min="7" max="7" width="13.28515625" style="145" customWidth="1"/>
    <col min="8" max="8" width="18.140625" style="145" customWidth="1"/>
    <col min="9" max="9" width="16" style="145" customWidth="1"/>
    <col min="10" max="10" width="13.42578125" style="145" bestFit="1" customWidth="1"/>
    <col min="11" max="11" width="8" style="145" customWidth="1"/>
    <col min="12" max="12" width="11.7109375" style="145" customWidth="1"/>
    <col min="13" max="13" width="10.85546875" style="145" customWidth="1"/>
    <col min="14" max="14" width="14.42578125" style="145" customWidth="1"/>
    <col min="15" max="15" width="20.140625" style="145" customWidth="1"/>
    <col min="16" max="16" width="9.28515625" style="145" bestFit="1" customWidth="1"/>
    <col min="17" max="17" width="9.7109375" style="145" customWidth="1"/>
    <col min="18" max="19" width="9.140625" style="145"/>
    <col min="20" max="20" width="16.5703125" style="145" bestFit="1" customWidth="1"/>
    <col min="21" max="16384" width="9.140625" style="145"/>
  </cols>
  <sheetData>
    <row r="4" spans="1:20" x14ac:dyDescent="0.3">
      <c r="A4" s="170" t="s">
        <v>3394</v>
      </c>
      <c r="B4" s="171"/>
      <c r="C4" s="172"/>
      <c r="D4" s="173"/>
      <c r="E4" s="174"/>
      <c r="F4" s="2"/>
      <c r="G4" s="2"/>
      <c r="H4" s="2"/>
      <c r="I4" s="2"/>
      <c r="J4" s="2"/>
      <c r="K4" s="2"/>
      <c r="L4" s="2"/>
      <c r="M4" s="2"/>
      <c r="N4" s="2"/>
      <c r="O4" s="2"/>
      <c r="P4" s="1"/>
      <c r="Q4" s="1"/>
      <c r="R4" s="1"/>
      <c r="S4" s="1"/>
      <c r="T4" s="3"/>
    </row>
    <row r="5" spans="1:20" ht="57" customHeight="1" x14ac:dyDescent="0.3">
      <c r="A5" s="487" t="s">
        <v>0</v>
      </c>
      <c r="B5" s="487" t="s">
        <v>1</v>
      </c>
      <c r="C5" s="147"/>
      <c r="D5" s="481" t="s">
        <v>123</v>
      </c>
      <c r="E5" s="481" t="s">
        <v>120</v>
      </c>
      <c r="F5" s="481" t="s">
        <v>121</v>
      </c>
      <c r="G5" s="481" t="s">
        <v>122</v>
      </c>
      <c r="H5" s="481" t="s">
        <v>5</v>
      </c>
      <c r="I5" s="481" t="s">
        <v>6</v>
      </c>
      <c r="J5" s="481" t="s">
        <v>7</v>
      </c>
      <c r="K5" s="481"/>
      <c r="L5" s="481"/>
      <c r="M5" s="481"/>
      <c r="N5" s="481" t="s">
        <v>125</v>
      </c>
      <c r="O5" s="481" t="s">
        <v>8</v>
      </c>
      <c r="P5" s="486" t="s">
        <v>80</v>
      </c>
      <c r="Q5" s="486"/>
      <c r="R5" s="481" t="s">
        <v>9</v>
      </c>
      <c r="S5" s="481"/>
      <c r="T5" s="482" t="s">
        <v>128</v>
      </c>
    </row>
    <row r="6" spans="1:20" ht="43.5" customHeight="1" x14ac:dyDescent="0.3">
      <c r="A6" s="488"/>
      <c r="B6" s="488"/>
      <c r="C6" s="148" t="s">
        <v>81</v>
      </c>
      <c r="D6" s="481"/>
      <c r="E6" s="481"/>
      <c r="F6" s="481"/>
      <c r="G6" s="481"/>
      <c r="H6" s="481"/>
      <c r="I6" s="481"/>
      <c r="J6" s="483" t="s">
        <v>10</v>
      </c>
      <c r="K6" s="483"/>
      <c r="L6" s="483"/>
      <c r="M6" s="483" t="s">
        <v>11</v>
      </c>
      <c r="N6" s="481"/>
      <c r="O6" s="481"/>
      <c r="P6" s="483" t="s">
        <v>127</v>
      </c>
      <c r="Q6" s="484" t="s">
        <v>126</v>
      </c>
      <c r="R6" s="483" t="s">
        <v>127</v>
      </c>
      <c r="S6" s="484" t="s">
        <v>126</v>
      </c>
      <c r="T6" s="482"/>
    </row>
    <row r="7" spans="1:20" ht="34.5" customHeight="1" x14ac:dyDescent="0.3">
      <c r="A7" s="489"/>
      <c r="B7" s="489"/>
      <c r="C7" s="149"/>
      <c r="D7" s="481"/>
      <c r="E7" s="481"/>
      <c r="F7" s="481"/>
      <c r="G7" s="481"/>
      <c r="H7" s="481"/>
      <c r="I7" s="481"/>
      <c r="J7" s="245" t="s">
        <v>143</v>
      </c>
      <c r="K7" s="248" t="s">
        <v>12</v>
      </c>
      <c r="L7" s="248" t="s">
        <v>13</v>
      </c>
      <c r="M7" s="483"/>
      <c r="N7" s="481"/>
      <c r="O7" s="481"/>
      <c r="P7" s="483"/>
      <c r="Q7" s="485"/>
      <c r="R7" s="483"/>
      <c r="S7" s="485"/>
      <c r="T7" s="482"/>
    </row>
    <row r="8" spans="1:20" x14ac:dyDescent="0.3">
      <c r="A8" s="8">
        <v>1</v>
      </c>
      <c r="B8" s="7" t="s">
        <v>73</v>
      </c>
      <c r="C8" s="7"/>
      <c r="D8" s="190"/>
      <c r="E8" s="191">
        <v>0</v>
      </c>
      <c r="F8" s="191">
        <v>0</v>
      </c>
      <c r="G8" s="192"/>
      <c r="H8" s="191">
        <f>E8+F8+G8</f>
        <v>0</v>
      </c>
      <c r="I8" s="193">
        <f>L8/Summary!$D$12%</f>
        <v>0</v>
      </c>
      <c r="J8" s="191">
        <f>H8</f>
        <v>0</v>
      </c>
      <c r="K8" s="191">
        <v>0</v>
      </c>
      <c r="L8" s="191">
        <f>J8+K8</f>
        <v>0</v>
      </c>
      <c r="M8" s="239">
        <f>L8/Summary!$G$12%</f>
        <v>0</v>
      </c>
      <c r="N8" s="191">
        <v>0</v>
      </c>
      <c r="O8" s="194">
        <f>(H8+N8)/Summary!$D$12%</f>
        <v>0</v>
      </c>
      <c r="P8" s="191">
        <v>0</v>
      </c>
      <c r="Q8" s="195">
        <v>0</v>
      </c>
      <c r="R8" s="195">
        <v>0</v>
      </c>
      <c r="S8" s="195">
        <v>0</v>
      </c>
      <c r="T8" s="191">
        <f>H8</f>
        <v>0</v>
      </c>
    </row>
    <row r="9" spans="1:20" ht="31.5" customHeight="1" x14ac:dyDescent="0.3">
      <c r="A9" s="189"/>
      <c r="B9" s="308"/>
      <c r="C9" s="188"/>
      <c r="D9" s="196"/>
      <c r="E9" s="192">
        <v>0</v>
      </c>
      <c r="F9" s="192">
        <v>0</v>
      </c>
      <c r="G9" s="192"/>
      <c r="H9" s="191">
        <f>E9+F9+G9</f>
        <v>0</v>
      </c>
      <c r="I9" s="193">
        <f>L9/Summary!$D$12%</f>
        <v>0</v>
      </c>
      <c r="J9" s="191">
        <f>H9</f>
        <v>0</v>
      </c>
      <c r="K9" s="191">
        <v>0</v>
      </c>
      <c r="L9" s="191">
        <f>J9+K9</f>
        <v>0</v>
      </c>
      <c r="M9" s="194">
        <f>L9/Summary!$G$12%</f>
        <v>0</v>
      </c>
      <c r="N9" s="197">
        <v>0</v>
      </c>
      <c r="O9" s="194">
        <f>(H9+N9)/Summary!$D$12%</f>
        <v>0</v>
      </c>
      <c r="P9" s="197">
        <v>0</v>
      </c>
      <c r="Q9" s="195">
        <v>0</v>
      </c>
      <c r="R9" s="195">
        <v>0</v>
      </c>
      <c r="S9" s="195">
        <v>0</v>
      </c>
      <c r="T9" s="191">
        <f>H9</f>
        <v>0</v>
      </c>
    </row>
    <row r="10" spans="1:20" ht="43.5" customHeight="1" x14ac:dyDescent="0.3">
      <c r="A10" s="8">
        <v>2</v>
      </c>
      <c r="B10" s="7" t="s">
        <v>75</v>
      </c>
      <c r="C10" s="7"/>
      <c r="D10" s="198">
        <v>0</v>
      </c>
      <c r="E10" s="199">
        <v>0</v>
      </c>
      <c r="F10" s="199">
        <v>0</v>
      </c>
      <c r="G10" s="199">
        <v>0</v>
      </c>
      <c r="H10" s="191">
        <f>E10+F10+G10</f>
        <v>0</v>
      </c>
      <c r="I10" s="193">
        <f>L10/Summary!$D$12%</f>
        <v>0</v>
      </c>
      <c r="J10" s="191">
        <v>0</v>
      </c>
      <c r="K10" s="191">
        <v>0</v>
      </c>
      <c r="L10" s="191">
        <f>J10+K10</f>
        <v>0</v>
      </c>
      <c r="M10" s="194">
        <f>L10/Summary!$G$12%</f>
        <v>0</v>
      </c>
      <c r="N10" s="191">
        <v>0</v>
      </c>
      <c r="O10" s="194">
        <f>(H10+N10)/Summary!$D$12%</f>
        <v>0</v>
      </c>
      <c r="P10" s="191">
        <v>0</v>
      </c>
      <c r="Q10" s="195">
        <v>0</v>
      </c>
      <c r="R10" s="195">
        <v>0</v>
      </c>
      <c r="S10" s="195">
        <v>0</v>
      </c>
      <c r="T10" s="191">
        <f>H10</f>
        <v>0</v>
      </c>
    </row>
    <row r="11" spans="1:20" x14ac:dyDescent="0.3">
      <c r="A11" s="151" t="s">
        <v>26</v>
      </c>
      <c r="B11" s="150" t="s">
        <v>76</v>
      </c>
      <c r="C11" s="150"/>
      <c r="D11" s="190"/>
      <c r="E11" s="191"/>
      <c r="F11" s="191"/>
      <c r="G11" s="191"/>
      <c r="H11" s="191"/>
      <c r="I11" s="191"/>
      <c r="J11" s="191"/>
      <c r="K11" s="191"/>
      <c r="L11" s="191"/>
      <c r="M11" s="191"/>
      <c r="N11" s="191"/>
      <c r="O11" s="191"/>
      <c r="P11" s="191"/>
      <c r="Q11" s="191"/>
      <c r="R11" s="191"/>
      <c r="S11" s="191"/>
      <c r="T11" s="191"/>
    </row>
    <row r="12" spans="1:20" s="146" customFormat="1" ht="45.75" customHeight="1" x14ac:dyDescent="0.25">
      <c r="A12" s="175"/>
      <c r="B12" s="176" t="s">
        <v>142</v>
      </c>
      <c r="C12" s="176"/>
      <c r="D12" s="200">
        <f>D10+D8</f>
        <v>0</v>
      </c>
      <c r="E12" s="200">
        <f t="shared" ref="E12:Q12" si="0">E10+E8</f>
        <v>0</v>
      </c>
      <c r="F12" s="200">
        <f t="shared" si="0"/>
        <v>0</v>
      </c>
      <c r="G12" s="200">
        <f t="shared" si="0"/>
        <v>0</v>
      </c>
      <c r="H12" s="200">
        <f t="shared" si="0"/>
        <v>0</v>
      </c>
      <c r="I12" s="201">
        <f t="shared" si="0"/>
        <v>0</v>
      </c>
      <c r="J12" s="200">
        <f t="shared" si="0"/>
        <v>0</v>
      </c>
      <c r="K12" s="200">
        <f t="shared" si="0"/>
        <v>0</v>
      </c>
      <c r="L12" s="200">
        <f t="shared" si="0"/>
        <v>0</v>
      </c>
      <c r="M12" s="201">
        <f t="shared" si="0"/>
        <v>0</v>
      </c>
      <c r="N12" s="200">
        <f t="shared" si="0"/>
        <v>0</v>
      </c>
      <c r="O12" s="201">
        <f t="shared" si="0"/>
        <v>0</v>
      </c>
      <c r="P12" s="200">
        <f t="shared" si="0"/>
        <v>0</v>
      </c>
      <c r="Q12" s="200">
        <f t="shared" si="0"/>
        <v>0</v>
      </c>
      <c r="R12" s="479" t="s">
        <v>118</v>
      </c>
      <c r="S12" s="480"/>
      <c r="T12" s="200">
        <f>T10+T8</f>
        <v>0</v>
      </c>
    </row>
    <row r="13" spans="1:20" s="146" customFormat="1" ht="15" customHeight="1" x14ac:dyDescent="0.3">
      <c r="A13" s="152" t="s">
        <v>124</v>
      </c>
      <c r="B13" s="153"/>
      <c r="C13" s="153"/>
      <c r="D13" s="154"/>
      <c r="E13" s="154"/>
      <c r="F13" s="154"/>
      <c r="G13" s="154"/>
      <c r="H13" s="154"/>
      <c r="I13" s="155"/>
      <c r="J13" s="154"/>
      <c r="K13" s="154"/>
      <c r="L13" s="154"/>
      <c r="M13" s="155"/>
      <c r="N13" s="154"/>
      <c r="O13" s="155"/>
      <c r="P13" s="154"/>
      <c r="Q13" s="154"/>
      <c r="R13" s="156"/>
      <c r="S13" s="156"/>
      <c r="T13" s="157"/>
    </row>
    <row r="14" spans="1:20" x14ac:dyDescent="0.3">
      <c r="A14" s="158" t="s">
        <v>70</v>
      </c>
      <c r="B14" s="159"/>
      <c r="C14" s="159"/>
      <c r="D14" s="159"/>
      <c r="E14" s="2"/>
      <c r="F14" s="2"/>
      <c r="G14" s="2"/>
      <c r="H14" s="2"/>
      <c r="I14" s="2"/>
      <c r="J14" s="2"/>
      <c r="K14" s="2"/>
      <c r="L14" s="2"/>
      <c r="M14" s="2"/>
      <c r="N14" s="2"/>
      <c r="O14" s="2"/>
      <c r="P14" s="1"/>
      <c r="Q14" s="1"/>
      <c r="R14" s="1"/>
      <c r="S14" s="1"/>
      <c r="T14" s="3"/>
    </row>
    <row r="15" spans="1:20" x14ac:dyDescent="0.3">
      <c r="A15" s="158" t="s">
        <v>77</v>
      </c>
      <c r="B15" s="159"/>
      <c r="C15" s="159"/>
      <c r="D15" s="159"/>
      <c r="E15" s="2"/>
      <c r="F15" s="2"/>
      <c r="G15" s="2"/>
      <c r="H15" s="2"/>
      <c r="I15" s="2"/>
      <c r="J15" s="2"/>
      <c r="K15" s="2"/>
      <c r="L15" s="2"/>
      <c r="M15" s="2"/>
      <c r="N15" s="2"/>
      <c r="O15" s="2"/>
      <c r="P15" s="1"/>
      <c r="Q15" s="1"/>
      <c r="R15" s="1"/>
      <c r="S15" s="1"/>
      <c r="T15" s="3"/>
    </row>
    <row r="16" spans="1:20" x14ac:dyDescent="0.3">
      <c r="A16" s="160" t="s">
        <v>78</v>
      </c>
      <c r="B16" s="161"/>
      <c r="C16" s="161"/>
      <c r="D16" s="161"/>
      <c r="E16" s="162"/>
      <c r="F16" s="162"/>
      <c r="G16" s="162"/>
      <c r="H16" s="162"/>
      <c r="I16" s="162"/>
      <c r="J16" s="162"/>
      <c r="K16" s="162"/>
      <c r="L16" s="162"/>
      <c r="M16" s="162"/>
      <c r="N16" s="162"/>
      <c r="O16" s="162"/>
      <c r="P16" s="163"/>
      <c r="Q16" s="163"/>
      <c r="R16" s="163"/>
      <c r="S16" s="163"/>
      <c r="T16" s="164"/>
    </row>
  </sheetData>
  <mergeCells count="21">
    <mergeCell ref="G5:G7"/>
    <mergeCell ref="A5:A7"/>
    <mergeCell ref="B5:B7"/>
    <mergeCell ref="D5:D7"/>
    <mergeCell ref="E5:E7"/>
    <mergeCell ref="F5:F7"/>
    <mergeCell ref="H5:H7"/>
    <mergeCell ref="I5:I7"/>
    <mergeCell ref="J5:M5"/>
    <mergeCell ref="N5:N7"/>
    <mergeCell ref="O5:O7"/>
    <mergeCell ref="R12:S12"/>
    <mergeCell ref="R5:S5"/>
    <mergeCell ref="T5:T7"/>
    <mergeCell ref="J6:L6"/>
    <mergeCell ref="M6:M7"/>
    <mergeCell ref="P6:P7"/>
    <mergeCell ref="Q6:Q7"/>
    <mergeCell ref="R6:R7"/>
    <mergeCell ref="S6:S7"/>
    <mergeCell ref="P5:Q5"/>
  </mergeCells>
  <pageMargins left="0.59055118110236227" right="0.11811023622047245" top="0.61" bottom="0.15748031496062992" header="0" footer="0"/>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0"/>
  <sheetViews>
    <sheetView tabSelected="1" view="pageBreakPreview" zoomScaleNormal="100" zoomScaleSheetLayoutView="100" workbookViewId="0">
      <selection activeCell="C8" sqref="C8"/>
    </sheetView>
  </sheetViews>
  <sheetFormatPr defaultRowHeight="15" x14ac:dyDescent="0.25"/>
  <cols>
    <col min="1" max="1" width="2.42578125" style="249" customWidth="1"/>
    <col min="2" max="2" width="4.7109375" style="249" customWidth="1"/>
    <col min="3" max="3" width="26.85546875" style="249" customWidth="1"/>
    <col min="4" max="4" width="10.140625" style="249" customWidth="1"/>
    <col min="5" max="5" width="8.7109375" style="249" customWidth="1"/>
    <col min="6" max="6" width="13" style="249" customWidth="1"/>
    <col min="7" max="7" width="17" style="249" customWidth="1"/>
    <col min="8" max="8" width="10.5703125" style="249" customWidth="1"/>
    <col min="9" max="9" width="8.85546875" style="249" customWidth="1"/>
    <col min="10" max="10" width="11.42578125" style="249" customWidth="1"/>
    <col min="11" max="11" width="8.42578125" style="249" customWidth="1"/>
    <col min="12" max="12" width="9.140625" style="249" customWidth="1"/>
    <col min="13" max="13" width="15" style="249" customWidth="1"/>
    <col min="14" max="14" width="6.7109375" style="249" customWidth="1"/>
    <col min="15" max="15" width="10.42578125" style="249" customWidth="1"/>
    <col min="16" max="16" width="12" style="249" customWidth="1"/>
    <col min="17" max="16384" width="9.140625" style="249"/>
  </cols>
  <sheetData>
    <row r="2" spans="2:17" x14ac:dyDescent="0.25">
      <c r="B2" s="495" t="s">
        <v>3395</v>
      </c>
      <c r="C2" s="495"/>
      <c r="D2" s="495"/>
    </row>
    <row r="4" spans="2:17" s="379" customFormat="1" x14ac:dyDescent="0.25">
      <c r="B4" s="493" t="s">
        <v>218</v>
      </c>
      <c r="C4" s="497" t="s">
        <v>3368</v>
      </c>
      <c r="D4" s="498"/>
      <c r="E4" s="498"/>
      <c r="F4" s="499"/>
      <c r="G4" s="497" t="s">
        <v>3369</v>
      </c>
      <c r="H4" s="498"/>
      <c r="I4" s="498"/>
      <c r="J4" s="499"/>
      <c r="K4" s="497" t="s">
        <v>3370</v>
      </c>
      <c r="L4" s="498"/>
      <c r="M4" s="498"/>
      <c r="N4" s="498"/>
      <c r="O4" s="499"/>
      <c r="P4" s="490" t="s">
        <v>3371</v>
      </c>
      <c r="Q4" s="378"/>
    </row>
    <row r="5" spans="2:17" s="379" customFormat="1" x14ac:dyDescent="0.25">
      <c r="B5" s="496"/>
      <c r="C5" s="493" t="s">
        <v>219</v>
      </c>
      <c r="D5" s="493" t="s">
        <v>3372</v>
      </c>
      <c r="E5" s="493" t="s">
        <v>3373</v>
      </c>
      <c r="F5" s="493" t="s">
        <v>3374</v>
      </c>
      <c r="G5" s="493" t="s">
        <v>219</v>
      </c>
      <c r="H5" s="493" t="s">
        <v>3372</v>
      </c>
      <c r="I5" s="493" t="s">
        <v>3373</v>
      </c>
      <c r="J5" s="493" t="s">
        <v>3374</v>
      </c>
      <c r="K5" s="497" t="s">
        <v>3375</v>
      </c>
      <c r="L5" s="498"/>
      <c r="M5" s="498"/>
      <c r="N5" s="498"/>
      <c r="O5" s="499"/>
      <c r="P5" s="491"/>
      <c r="Q5" s="378"/>
    </row>
    <row r="6" spans="2:17" s="379" customFormat="1" ht="74.25" customHeight="1" x14ac:dyDescent="0.25">
      <c r="B6" s="494"/>
      <c r="C6" s="494"/>
      <c r="D6" s="494"/>
      <c r="E6" s="494"/>
      <c r="F6" s="494"/>
      <c r="G6" s="494"/>
      <c r="H6" s="494"/>
      <c r="I6" s="494"/>
      <c r="J6" s="494"/>
      <c r="K6" s="380" t="s">
        <v>3376</v>
      </c>
      <c r="L6" s="380" t="s">
        <v>3377</v>
      </c>
      <c r="M6" s="380" t="s">
        <v>3378</v>
      </c>
      <c r="N6" s="380" t="s">
        <v>3379</v>
      </c>
      <c r="O6" s="380" t="s">
        <v>3380</v>
      </c>
      <c r="P6" s="492"/>
      <c r="Q6" s="378"/>
    </row>
    <row r="7" spans="2:17" s="379" customFormat="1" ht="60" customHeight="1" x14ac:dyDescent="0.25">
      <c r="B7" s="381">
        <v>1</v>
      </c>
      <c r="C7" s="382" t="s">
        <v>3486</v>
      </c>
      <c r="D7" s="382"/>
      <c r="E7" s="383" t="s">
        <v>3381</v>
      </c>
      <c r="F7" s="382"/>
      <c r="G7" s="383" t="s">
        <v>3384</v>
      </c>
      <c r="H7" s="382"/>
      <c r="I7" s="383" t="s">
        <v>3381</v>
      </c>
      <c r="J7" s="383"/>
      <c r="K7" s="383">
        <v>43.07</v>
      </c>
      <c r="L7" s="383"/>
      <c r="M7" s="383"/>
      <c r="N7" s="383" t="s">
        <v>115</v>
      </c>
      <c r="O7" s="383" t="s">
        <v>115</v>
      </c>
      <c r="P7" s="383" t="s">
        <v>3387</v>
      </c>
      <c r="Q7" s="378"/>
    </row>
    <row r="8" spans="2:17" s="379" customFormat="1" ht="67.5" customHeight="1" x14ac:dyDescent="0.25">
      <c r="B8" s="381">
        <v>2</v>
      </c>
      <c r="C8" s="382" t="s">
        <v>3486</v>
      </c>
      <c r="D8" s="384"/>
      <c r="E8" s="383" t="s">
        <v>3381</v>
      </c>
      <c r="F8" s="384"/>
      <c r="G8" s="383" t="s">
        <v>3363</v>
      </c>
      <c r="H8" s="384"/>
      <c r="I8" s="383" t="s">
        <v>3381</v>
      </c>
      <c r="J8" s="383"/>
      <c r="K8" s="383">
        <v>2.65</v>
      </c>
      <c r="L8" s="383"/>
      <c r="M8" s="383"/>
      <c r="N8" s="383" t="s">
        <v>115</v>
      </c>
      <c r="O8" s="383" t="s">
        <v>115</v>
      </c>
      <c r="P8" s="383" t="s">
        <v>3382</v>
      </c>
    </row>
    <row r="9" spans="2:17" ht="57.75" customHeight="1" x14ac:dyDescent="0.25">
      <c r="B9" s="385">
        <v>3</v>
      </c>
      <c r="C9" s="382" t="s">
        <v>3486</v>
      </c>
      <c r="D9" s="386"/>
      <c r="E9" s="387" t="s">
        <v>3381</v>
      </c>
      <c r="F9" s="386"/>
      <c r="G9" s="383" t="s">
        <v>3385</v>
      </c>
      <c r="H9" s="386"/>
      <c r="I9" s="387" t="s">
        <v>3381</v>
      </c>
      <c r="J9" s="387"/>
      <c r="K9" s="387">
        <v>2.5</v>
      </c>
      <c r="L9" s="387"/>
      <c r="M9" s="387"/>
      <c r="N9" s="387" t="s">
        <v>115</v>
      </c>
      <c r="O9" s="387" t="s">
        <v>115</v>
      </c>
      <c r="P9" s="387" t="s">
        <v>3388</v>
      </c>
    </row>
    <row r="10" spans="2:17" ht="67.5" x14ac:dyDescent="0.25">
      <c r="B10" s="396">
        <v>4</v>
      </c>
      <c r="C10" s="382" t="s">
        <v>3486</v>
      </c>
      <c r="D10" s="397"/>
      <c r="E10" s="398" t="s">
        <v>3381</v>
      </c>
      <c r="F10" s="397"/>
      <c r="G10" s="399" t="s">
        <v>3386</v>
      </c>
      <c r="H10" s="397"/>
      <c r="I10" s="398" t="s">
        <v>3381</v>
      </c>
      <c r="J10" s="397"/>
      <c r="K10" s="398">
        <v>0</v>
      </c>
      <c r="L10" s="397"/>
      <c r="M10" s="397"/>
      <c r="N10" s="398" t="s">
        <v>115</v>
      </c>
      <c r="O10" s="398" t="s">
        <v>115</v>
      </c>
      <c r="P10" s="400" t="s">
        <v>3389</v>
      </c>
    </row>
  </sheetData>
  <mergeCells count="15">
    <mergeCell ref="B2:D2"/>
    <mergeCell ref="B4:B6"/>
    <mergeCell ref="C4:F4"/>
    <mergeCell ref="G4:J4"/>
    <mergeCell ref="K4:O4"/>
    <mergeCell ref="K5:O5"/>
    <mergeCell ref="F5:F6"/>
    <mergeCell ref="G5:G6"/>
    <mergeCell ref="H5:H6"/>
    <mergeCell ref="I5:I6"/>
    <mergeCell ref="J5:J6"/>
    <mergeCell ref="P4:P6"/>
    <mergeCell ref="C5:C6"/>
    <mergeCell ref="D5:D6"/>
    <mergeCell ref="E5:E6"/>
  </mergeCells>
  <pageMargins left="0.7" right="0.7" top="0.75" bottom="0.75" header="0.3" footer="0.3"/>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5"/>
  <sheetViews>
    <sheetView workbookViewId="0">
      <selection activeCell="C12" sqref="C12"/>
    </sheetView>
  </sheetViews>
  <sheetFormatPr defaultRowHeight="15" x14ac:dyDescent="0.25"/>
  <cols>
    <col min="1" max="1" width="9.140625" style="418"/>
    <col min="2" max="2" width="51.5703125" style="249" customWidth="1"/>
    <col min="3" max="3" width="27.140625" style="249" customWidth="1"/>
    <col min="4" max="16384" width="9.140625" style="249"/>
  </cols>
  <sheetData>
    <row r="2" spans="1:3" x14ac:dyDescent="0.25">
      <c r="B2" s="55" t="s">
        <v>3485</v>
      </c>
    </row>
    <row r="4" spans="1:3" ht="30" x14ac:dyDescent="0.25">
      <c r="A4" s="406" t="s">
        <v>218</v>
      </c>
      <c r="B4" s="407" t="s">
        <v>219</v>
      </c>
      <c r="C4" s="408" t="s">
        <v>3400</v>
      </c>
    </row>
    <row r="5" spans="1:3" ht="16.5" x14ac:dyDescent="0.3">
      <c r="A5" s="409">
        <v>1</v>
      </c>
      <c r="B5" s="410" t="s">
        <v>147</v>
      </c>
      <c r="C5" s="411" t="s">
        <v>3401</v>
      </c>
    </row>
    <row r="6" spans="1:3" ht="16.5" x14ac:dyDescent="0.3">
      <c r="A6" s="409">
        <f>A5+1</f>
        <v>2</v>
      </c>
      <c r="B6" s="412" t="s">
        <v>148</v>
      </c>
      <c r="C6" s="411" t="s">
        <v>3401</v>
      </c>
    </row>
    <row r="7" spans="1:3" ht="16.5" x14ac:dyDescent="0.3">
      <c r="A7" s="409">
        <f t="shared" ref="A7:A69" si="0">A6+1</f>
        <v>3</v>
      </c>
      <c r="B7" s="410" t="s">
        <v>149</v>
      </c>
      <c r="C7" s="411" t="s">
        <v>3401</v>
      </c>
    </row>
    <row r="8" spans="1:3" ht="16.5" x14ac:dyDescent="0.3">
      <c r="A8" s="409">
        <f t="shared" si="0"/>
        <v>4</v>
      </c>
      <c r="B8" s="410" t="s">
        <v>236</v>
      </c>
      <c r="C8" s="411" t="s">
        <v>3401</v>
      </c>
    </row>
    <row r="9" spans="1:3" ht="16.5" x14ac:dyDescent="0.3">
      <c r="A9" s="409">
        <f t="shared" si="0"/>
        <v>5</v>
      </c>
      <c r="B9" s="410" t="s">
        <v>150</v>
      </c>
      <c r="C9" s="411" t="s">
        <v>3402</v>
      </c>
    </row>
    <row r="10" spans="1:3" ht="16.5" x14ac:dyDescent="0.3">
      <c r="A10" s="409">
        <f t="shared" si="0"/>
        <v>6</v>
      </c>
      <c r="B10" s="410" t="s">
        <v>152</v>
      </c>
      <c r="C10" s="411" t="s">
        <v>3402</v>
      </c>
    </row>
    <row r="11" spans="1:3" ht="16.5" x14ac:dyDescent="0.3">
      <c r="A11" s="409">
        <f t="shared" si="0"/>
        <v>7</v>
      </c>
      <c r="B11" s="410" t="s">
        <v>154</v>
      </c>
      <c r="C11" s="411" t="s">
        <v>3402</v>
      </c>
    </row>
    <row r="12" spans="1:3" ht="16.5" x14ac:dyDescent="0.3">
      <c r="A12" s="409">
        <f t="shared" si="0"/>
        <v>8</v>
      </c>
      <c r="B12" s="410" t="s">
        <v>156</v>
      </c>
      <c r="C12" s="411" t="s">
        <v>3402</v>
      </c>
    </row>
    <row r="13" spans="1:3" ht="16.5" x14ac:dyDescent="0.3">
      <c r="A13" s="409">
        <f t="shared" si="0"/>
        <v>9</v>
      </c>
      <c r="B13" s="410" t="s">
        <v>158</v>
      </c>
      <c r="C13" s="411" t="s">
        <v>3402</v>
      </c>
    </row>
    <row r="14" spans="1:3" ht="16.5" x14ac:dyDescent="0.3">
      <c r="A14" s="409">
        <f t="shared" si="0"/>
        <v>10</v>
      </c>
      <c r="B14" s="410" t="s">
        <v>159</v>
      </c>
      <c r="C14" s="411" t="s">
        <v>3402</v>
      </c>
    </row>
    <row r="15" spans="1:3" ht="16.5" x14ac:dyDescent="0.3">
      <c r="A15" s="409">
        <f t="shared" si="0"/>
        <v>11</v>
      </c>
      <c r="B15" s="410" t="s">
        <v>161</v>
      </c>
      <c r="C15" s="411" t="s">
        <v>3402</v>
      </c>
    </row>
    <row r="16" spans="1:3" ht="16.5" x14ac:dyDescent="0.3">
      <c r="A16" s="409">
        <f t="shared" si="0"/>
        <v>12</v>
      </c>
      <c r="B16" s="410" t="s">
        <v>3403</v>
      </c>
      <c r="C16" s="411" t="s">
        <v>3402</v>
      </c>
    </row>
    <row r="17" spans="1:3" ht="16.5" x14ac:dyDescent="0.3">
      <c r="A17" s="409">
        <f t="shared" si="0"/>
        <v>13</v>
      </c>
      <c r="B17" s="410" t="s">
        <v>3404</v>
      </c>
      <c r="C17" s="411" t="s">
        <v>3402</v>
      </c>
    </row>
    <row r="18" spans="1:3" ht="16.5" x14ac:dyDescent="0.3">
      <c r="A18" s="409">
        <f t="shared" si="0"/>
        <v>14</v>
      </c>
      <c r="B18" s="410" t="s">
        <v>3405</v>
      </c>
      <c r="C18" s="411" t="s">
        <v>3402</v>
      </c>
    </row>
    <row r="19" spans="1:3" ht="16.5" x14ac:dyDescent="0.3">
      <c r="A19" s="409">
        <f t="shared" si="0"/>
        <v>15</v>
      </c>
      <c r="B19" s="410" t="s">
        <v>3406</v>
      </c>
      <c r="C19" s="411" t="s">
        <v>3402</v>
      </c>
    </row>
    <row r="20" spans="1:3" ht="16.5" x14ac:dyDescent="0.3">
      <c r="A20" s="409">
        <f t="shared" si="0"/>
        <v>16</v>
      </c>
      <c r="B20" s="410" t="s">
        <v>3407</v>
      </c>
      <c r="C20" s="411" t="s">
        <v>3402</v>
      </c>
    </row>
    <row r="21" spans="1:3" ht="16.5" x14ac:dyDescent="0.3">
      <c r="A21" s="409">
        <f t="shared" si="0"/>
        <v>17</v>
      </c>
      <c r="B21" s="410" t="s">
        <v>3408</v>
      </c>
      <c r="C21" s="411" t="s">
        <v>3402</v>
      </c>
    </row>
    <row r="22" spans="1:3" ht="16.5" x14ac:dyDescent="0.3">
      <c r="A22" s="409">
        <f t="shared" si="0"/>
        <v>18</v>
      </c>
      <c r="B22" s="410" t="s">
        <v>3409</v>
      </c>
      <c r="C22" s="411" t="s">
        <v>3402</v>
      </c>
    </row>
    <row r="23" spans="1:3" ht="16.5" x14ac:dyDescent="0.3">
      <c r="A23" s="409">
        <f t="shared" si="0"/>
        <v>19</v>
      </c>
      <c r="B23" s="410" t="s">
        <v>3410</v>
      </c>
      <c r="C23" s="411" t="s">
        <v>3402</v>
      </c>
    </row>
    <row r="24" spans="1:3" ht="16.5" x14ac:dyDescent="0.3">
      <c r="A24" s="409">
        <f t="shared" si="0"/>
        <v>20</v>
      </c>
      <c r="B24" s="410" t="s">
        <v>3411</v>
      </c>
      <c r="C24" s="411" t="s">
        <v>3402</v>
      </c>
    </row>
    <row r="25" spans="1:3" ht="16.5" x14ac:dyDescent="0.3">
      <c r="A25" s="409">
        <f t="shared" si="0"/>
        <v>21</v>
      </c>
      <c r="B25" s="410" t="s">
        <v>3412</v>
      </c>
      <c r="C25" s="411" t="s">
        <v>3402</v>
      </c>
    </row>
    <row r="26" spans="1:3" ht="16.5" x14ac:dyDescent="0.3">
      <c r="A26" s="409">
        <f t="shared" si="0"/>
        <v>22</v>
      </c>
      <c r="B26" s="410" t="s">
        <v>3413</v>
      </c>
      <c r="C26" s="411" t="s">
        <v>3402</v>
      </c>
    </row>
    <row r="27" spans="1:3" ht="16.5" x14ac:dyDescent="0.3">
      <c r="A27" s="409">
        <f t="shared" si="0"/>
        <v>23</v>
      </c>
      <c r="B27" s="410" t="s">
        <v>3414</v>
      </c>
      <c r="C27" s="411" t="s">
        <v>3402</v>
      </c>
    </row>
    <row r="28" spans="1:3" ht="16.5" x14ac:dyDescent="0.3">
      <c r="A28" s="409">
        <f t="shared" si="0"/>
        <v>24</v>
      </c>
      <c r="B28" s="410" t="s">
        <v>3415</v>
      </c>
      <c r="C28" s="411" t="s">
        <v>3402</v>
      </c>
    </row>
    <row r="29" spans="1:3" ht="16.5" x14ac:dyDescent="0.3">
      <c r="A29" s="409">
        <f t="shared" si="0"/>
        <v>25</v>
      </c>
      <c r="B29" s="410" t="s">
        <v>3416</v>
      </c>
      <c r="C29" s="411" t="s">
        <v>3402</v>
      </c>
    </row>
    <row r="30" spans="1:3" ht="16.5" x14ac:dyDescent="0.3">
      <c r="A30" s="409">
        <f t="shared" si="0"/>
        <v>26</v>
      </c>
      <c r="B30" s="410" t="s">
        <v>3417</v>
      </c>
      <c r="C30" s="411" t="s">
        <v>3402</v>
      </c>
    </row>
    <row r="31" spans="1:3" ht="16.5" x14ac:dyDescent="0.3">
      <c r="A31" s="409">
        <f t="shared" si="0"/>
        <v>27</v>
      </c>
      <c r="B31" s="413" t="s">
        <v>3418</v>
      </c>
      <c r="C31" s="414" t="s">
        <v>3402</v>
      </c>
    </row>
    <row r="32" spans="1:3" ht="16.5" x14ac:dyDescent="0.3">
      <c r="A32" s="409">
        <f t="shared" si="0"/>
        <v>28</v>
      </c>
      <c r="B32" s="410" t="s">
        <v>3419</v>
      </c>
      <c r="C32" s="411" t="s">
        <v>3402</v>
      </c>
    </row>
    <row r="33" spans="1:3" ht="16.5" x14ac:dyDescent="0.3">
      <c r="A33" s="409">
        <f t="shared" si="0"/>
        <v>29</v>
      </c>
      <c r="B33" s="410" t="s">
        <v>3420</v>
      </c>
      <c r="C33" s="411" t="s">
        <v>3402</v>
      </c>
    </row>
    <row r="34" spans="1:3" ht="16.5" x14ac:dyDescent="0.3">
      <c r="A34" s="409">
        <f t="shared" si="0"/>
        <v>30</v>
      </c>
      <c r="B34" s="410" t="s">
        <v>3421</v>
      </c>
      <c r="C34" s="411" t="s">
        <v>3402</v>
      </c>
    </row>
    <row r="35" spans="1:3" ht="16.5" x14ac:dyDescent="0.3">
      <c r="A35" s="409">
        <f t="shared" si="0"/>
        <v>31</v>
      </c>
      <c r="B35" s="410" t="s">
        <v>3422</v>
      </c>
      <c r="C35" s="411" t="s">
        <v>3402</v>
      </c>
    </row>
    <row r="36" spans="1:3" ht="49.5" x14ac:dyDescent="0.3">
      <c r="A36" s="409">
        <f t="shared" si="0"/>
        <v>32</v>
      </c>
      <c r="B36" s="410" t="s">
        <v>3423</v>
      </c>
      <c r="C36" s="411" t="s">
        <v>3402</v>
      </c>
    </row>
    <row r="37" spans="1:3" ht="49.5" x14ac:dyDescent="0.3">
      <c r="A37" s="409">
        <f t="shared" si="0"/>
        <v>33</v>
      </c>
      <c r="B37" s="410" t="s">
        <v>3424</v>
      </c>
      <c r="C37" s="411" t="s">
        <v>3402</v>
      </c>
    </row>
    <row r="38" spans="1:3" ht="16.5" x14ac:dyDescent="0.3">
      <c r="A38" s="409">
        <f t="shared" si="0"/>
        <v>34</v>
      </c>
      <c r="B38" s="410" t="s">
        <v>3425</v>
      </c>
      <c r="C38" s="411" t="s">
        <v>3402</v>
      </c>
    </row>
    <row r="39" spans="1:3" ht="16.5" x14ac:dyDescent="0.3">
      <c r="A39" s="409">
        <f t="shared" si="0"/>
        <v>35</v>
      </c>
      <c r="B39" s="415" t="s">
        <v>3426</v>
      </c>
      <c r="C39" s="411" t="s">
        <v>3402</v>
      </c>
    </row>
    <row r="40" spans="1:3" ht="16.5" x14ac:dyDescent="0.3">
      <c r="A40" s="409">
        <f t="shared" si="0"/>
        <v>36</v>
      </c>
      <c r="B40" s="416" t="s">
        <v>3427</v>
      </c>
      <c r="C40" s="411" t="s">
        <v>3402</v>
      </c>
    </row>
    <row r="41" spans="1:3" ht="16.5" x14ac:dyDescent="0.3">
      <c r="A41" s="409">
        <f t="shared" si="0"/>
        <v>37</v>
      </c>
      <c r="B41" s="410" t="s">
        <v>3428</v>
      </c>
      <c r="C41" s="411" t="s">
        <v>3402</v>
      </c>
    </row>
    <row r="42" spans="1:3" ht="16.5" x14ac:dyDescent="0.3">
      <c r="A42" s="409">
        <f t="shared" si="0"/>
        <v>38</v>
      </c>
      <c r="B42" s="410" t="s">
        <v>3429</v>
      </c>
      <c r="C42" s="411" t="s">
        <v>3402</v>
      </c>
    </row>
    <row r="43" spans="1:3" ht="16.5" x14ac:dyDescent="0.3">
      <c r="A43" s="409">
        <f t="shared" si="0"/>
        <v>39</v>
      </c>
      <c r="B43" s="410" t="s">
        <v>3430</v>
      </c>
      <c r="C43" s="411" t="s">
        <v>3402</v>
      </c>
    </row>
    <row r="44" spans="1:3" ht="16.5" x14ac:dyDescent="0.3">
      <c r="A44" s="409">
        <f t="shared" si="0"/>
        <v>40</v>
      </c>
      <c r="B44" s="410" t="s">
        <v>3431</v>
      </c>
      <c r="C44" s="411" t="s">
        <v>3402</v>
      </c>
    </row>
    <row r="45" spans="1:3" ht="16.5" x14ac:dyDescent="0.3">
      <c r="A45" s="409">
        <f t="shared" si="0"/>
        <v>41</v>
      </c>
      <c r="B45" s="410" t="s">
        <v>3432</v>
      </c>
      <c r="C45" s="411" t="s">
        <v>3402</v>
      </c>
    </row>
    <row r="46" spans="1:3" ht="16.5" x14ac:dyDescent="0.3">
      <c r="A46" s="409">
        <f t="shared" si="0"/>
        <v>42</v>
      </c>
      <c r="B46" s="410" t="s">
        <v>3433</v>
      </c>
      <c r="C46" s="411" t="s">
        <v>3402</v>
      </c>
    </row>
    <row r="47" spans="1:3" ht="16.5" x14ac:dyDescent="0.3">
      <c r="A47" s="409">
        <f t="shared" si="0"/>
        <v>43</v>
      </c>
      <c r="B47" s="410" t="s">
        <v>3434</v>
      </c>
      <c r="C47" s="411" t="s">
        <v>3402</v>
      </c>
    </row>
    <row r="48" spans="1:3" ht="16.5" x14ac:dyDescent="0.3">
      <c r="A48" s="409">
        <f t="shared" si="0"/>
        <v>44</v>
      </c>
      <c r="B48" s="410" t="s">
        <v>3435</v>
      </c>
      <c r="C48" s="411" t="s">
        <v>3402</v>
      </c>
    </row>
    <row r="49" spans="1:3" ht="16.5" x14ac:dyDescent="0.3">
      <c r="A49" s="409">
        <f t="shared" si="0"/>
        <v>45</v>
      </c>
      <c r="B49" s="410" t="s">
        <v>3436</v>
      </c>
      <c r="C49" s="411" t="s">
        <v>3402</v>
      </c>
    </row>
    <row r="50" spans="1:3" ht="33" x14ac:dyDescent="0.3">
      <c r="A50" s="409">
        <f t="shared" si="0"/>
        <v>46</v>
      </c>
      <c r="B50" s="410" t="s">
        <v>3437</v>
      </c>
      <c r="C50" s="411" t="s">
        <v>3402</v>
      </c>
    </row>
    <row r="51" spans="1:3" ht="16.5" x14ac:dyDescent="0.3">
      <c r="A51" s="409">
        <f t="shared" si="0"/>
        <v>47</v>
      </c>
      <c r="B51" s="410" t="s">
        <v>3438</v>
      </c>
      <c r="C51" s="411" t="s">
        <v>3402</v>
      </c>
    </row>
    <row r="52" spans="1:3" ht="16.5" x14ac:dyDescent="0.3">
      <c r="A52" s="409">
        <f t="shared" si="0"/>
        <v>48</v>
      </c>
      <c r="B52" s="410" t="s">
        <v>3439</v>
      </c>
      <c r="C52" s="411" t="s">
        <v>3402</v>
      </c>
    </row>
    <row r="53" spans="1:3" ht="16.5" x14ac:dyDescent="0.3">
      <c r="A53" s="409">
        <f t="shared" si="0"/>
        <v>49</v>
      </c>
      <c r="B53" s="410" t="s">
        <v>3440</v>
      </c>
      <c r="C53" s="411" t="s">
        <v>3402</v>
      </c>
    </row>
    <row r="54" spans="1:3" ht="16.5" x14ac:dyDescent="0.3">
      <c r="A54" s="409">
        <f t="shared" si="0"/>
        <v>50</v>
      </c>
      <c r="B54" s="410" t="s">
        <v>3441</v>
      </c>
      <c r="C54" s="411" t="s">
        <v>3402</v>
      </c>
    </row>
    <row r="55" spans="1:3" ht="16.5" x14ac:dyDescent="0.3">
      <c r="A55" s="409">
        <f t="shared" si="0"/>
        <v>51</v>
      </c>
      <c r="B55" s="410" t="s">
        <v>3442</v>
      </c>
      <c r="C55" s="411" t="s">
        <v>3402</v>
      </c>
    </row>
    <row r="56" spans="1:3" ht="16.5" x14ac:dyDescent="0.3">
      <c r="A56" s="409">
        <f t="shared" si="0"/>
        <v>52</v>
      </c>
      <c r="B56" s="410" t="s">
        <v>3383</v>
      </c>
      <c r="C56" s="411" t="s">
        <v>3402</v>
      </c>
    </row>
    <row r="57" spans="1:3" ht="16.5" x14ac:dyDescent="0.3">
      <c r="A57" s="409">
        <f t="shared" si="0"/>
        <v>53</v>
      </c>
      <c r="B57" s="410" t="s">
        <v>3443</v>
      </c>
      <c r="C57" s="411" t="s">
        <v>3402</v>
      </c>
    </row>
    <row r="58" spans="1:3" ht="16.5" x14ac:dyDescent="0.3">
      <c r="A58" s="409">
        <f t="shared" si="0"/>
        <v>54</v>
      </c>
      <c r="B58" s="410" t="s">
        <v>3444</v>
      </c>
      <c r="C58" s="411" t="s">
        <v>3402</v>
      </c>
    </row>
    <row r="59" spans="1:3" ht="16.5" x14ac:dyDescent="0.3">
      <c r="A59" s="409">
        <f t="shared" si="0"/>
        <v>55</v>
      </c>
      <c r="B59" s="410" t="s">
        <v>3445</v>
      </c>
      <c r="C59" s="411" t="s">
        <v>3402</v>
      </c>
    </row>
    <row r="60" spans="1:3" ht="16.5" x14ac:dyDescent="0.3">
      <c r="A60" s="409">
        <f t="shared" si="0"/>
        <v>56</v>
      </c>
      <c r="B60" s="410" t="s">
        <v>3446</v>
      </c>
      <c r="C60" s="411" t="s">
        <v>3402</v>
      </c>
    </row>
    <row r="61" spans="1:3" ht="16.5" x14ac:dyDescent="0.3">
      <c r="A61" s="409">
        <f t="shared" si="0"/>
        <v>57</v>
      </c>
      <c r="B61" s="410" t="s">
        <v>3447</v>
      </c>
      <c r="C61" s="411" t="s">
        <v>3402</v>
      </c>
    </row>
    <row r="62" spans="1:3" ht="16.5" x14ac:dyDescent="0.3">
      <c r="A62" s="409">
        <f t="shared" si="0"/>
        <v>58</v>
      </c>
      <c r="B62" s="410" t="s">
        <v>187</v>
      </c>
      <c r="C62" s="411" t="s">
        <v>3402</v>
      </c>
    </row>
    <row r="63" spans="1:3" ht="16.5" x14ac:dyDescent="0.3">
      <c r="A63" s="409">
        <f t="shared" si="0"/>
        <v>59</v>
      </c>
      <c r="B63" s="410" t="s">
        <v>170</v>
      </c>
      <c r="C63" s="411" t="s">
        <v>3402</v>
      </c>
    </row>
    <row r="64" spans="1:3" ht="16.5" x14ac:dyDescent="0.3">
      <c r="A64" s="409">
        <f t="shared" si="0"/>
        <v>60</v>
      </c>
      <c r="B64" s="410" t="s">
        <v>3448</v>
      </c>
      <c r="C64" s="411" t="s">
        <v>3402</v>
      </c>
    </row>
    <row r="65" spans="1:3" ht="16.5" x14ac:dyDescent="0.3">
      <c r="A65" s="409">
        <f t="shared" si="0"/>
        <v>61</v>
      </c>
      <c r="B65" s="410" t="s">
        <v>3449</v>
      </c>
      <c r="C65" s="411" t="s">
        <v>3402</v>
      </c>
    </row>
    <row r="66" spans="1:3" ht="16.5" x14ac:dyDescent="0.3">
      <c r="A66" s="409">
        <f t="shared" si="0"/>
        <v>62</v>
      </c>
      <c r="B66" s="410" t="s">
        <v>3450</v>
      </c>
      <c r="C66" s="411" t="s">
        <v>3402</v>
      </c>
    </row>
    <row r="67" spans="1:3" ht="16.5" x14ac:dyDescent="0.3">
      <c r="A67" s="409">
        <f t="shared" si="0"/>
        <v>63</v>
      </c>
      <c r="B67" s="410" t="s">
        <v>3451</v>
      </c>
      <c r="C67" s="411" t="s">
        <v>3402</v>
      </c>
    </row>
    <row r="68" spans="1:3" ht="16.5" x14ac:dyDescent="0.3">
      <c r="A68" s="409">
        <f t="shared" si="0"/>
        <v>64</v>
      </c>
      <c r="B68" s="410" t="s">
        <v>3452</v>
      </c>
      <c r="C68" s="411" t="s">
        <v>3402</v>
      </c>
    </row>
    <row r="69" spans="1:3" ht="16.5" x14ac:dyDescent="0.3">
      <c r="A69" s="409">
        <f t="shared" si="0"/>
        <v>65</v>
      </c>
      <c r="B69" s="410" t="s">
        <v>3453</v>
      </c>
      <c r="C69" s="411" t="s">
        <v>3402</v>
      </c>
    </row>
    <row r="70" spans="1:3" ht="16.5" x14ac:dyDescent="0.3">
      <c r="A70" s="409">
        <f t="shared" ref="A70:A105" si="1">A69+1</f>
        <v>66</v>
      </c>
      <c r="B70" s="410" t="s">
        <v>3454</v>
      </c>
      <c r="C70" s="411" t="s">
        <v>3402</v>
      </c>
    </row>
    <row r="71" spans="1:3" ht="16.5" x14ac:dyDescent="0.3">
      <c r="A71" s="409">
        <f t="shared" si="1"/>
        <v>67</v>
      </c>
      <c r="B71" s="410" t="s">
        <v>3455</v>
      </c>
      <c r="C71" s="411" t="s">
        <v>3402</v>
      </c>
    </row>
    <row r="72" spans="1:3" ht="16.5" x14ac:dyDescent="0.3">
      <c r="A72" s="409">
        <f t="shared" si="1"/>
        <v>68</v>
      </c>
      <c r="B72" s="410" t="s">
        <v>3456</v>
      </c>
      <c r="C72" s="411" t="s">
        <v>3402</v>
      </c>
    </row>
    <row r="73" spans="1:3" ht="16.5" x14ac:dyDescent="0.3">
      <c r="A73" s="409">
        <f t="shared" si="1"/>
        <v>69</v>
      </c>
      <c r="B73" s="410" t="s">
        <v>3457</v>
      </c>
      <c r="C73" s="411" t="s">
        <v>3402</v>
      </c>
    </row>
    <row r="74" spans="1:3" ht="16.5" x14ac:dyDescent="0.3">
      <c r="A74" s="409">
        <f t="shared" si="1"/>
        <v>70</v>
      </c>
      <c r="B74" s="410" t="s">
        <v>3458</v>
      </c>
      <c r="C74" s="411" t="s">
        <v>3402</v>
      </c>
    </row>
    <row r="75" spans="1:3" ht="16.5" x14ac:dyDescent="0.3">
      <c r="A75" s="409">
        <f t="shared" si="1"/>
        <v>71</v>
      </c>
      <c r="B75" s="410" t="s">
        <v>3459</v>
      </c>
      <c r="C75" s="411" t="s">
        <v>3402</v>
      </c>
    </row>
    <row r="76" spans="1:3" ht="16.5" x14ac:dyDescent="0.3">
      <c r="A76" s="409">
        <f t="shared" si="1"/>
        <v>72</v>
      </c>
      <c r="B76" s="410" t="s">
        <v>3363</v>
      </c>
      <c r="C76" s="411" t="s">
        <v>3402</v>
      </c>
    </row>
    <row r="77" spans="1:3" ht="33" x14ac:dyDescent="0.3">
      <c r="A77" s="409">
        <f t="shared" si="1"/>
        <v>73</v>
      </c>
      <c r="B77" s="410" t="s">
        <v>3460</v>
      </c>
      <c r="C77" s="411" t="s">
        <v>3402</v>
      </c>
    </row>
    <row r="78" spans="1:3" ht="16.5" x14ac:dyDescent="0.3">
      <c r="A78" s="409">
        <f t="shared" si="1"/>
        <v>74</v>
      </c>
      <c r="B78" s="410" t="s">
        <v>3461</v>
      </c>
      <c r="C78" s="411" t="s">
        <v>3402</v>
      </c>
    </row>
    <row r="79" spans="1:3" ht="16.5" x14ac:dyDescent="0.3">
      <c r="A79" s="409">
        <f t="shared" si="1"/>
        <v>75</v>
      </c>
      <c r="B79" s="410" t="s">
        <v>3462</v>
      </c>
      <c r="C79" s="411" t="s">
        <v>3402</v>
      </c>
    </row>
    <row r="80" spans="1:3" ht="16.5" x14ac:dyDescent="0.3">
      <c r="A80" s="409">
        <f t="shared" si="1"/>
        <v>76</v>
      </c>
      <c r="B80" s="410" t="s">
        <v>198</v>
      </c>
      <c r="C80" s="411" t="s">
        <v>3402</v>
      </c>
    </row>
    <row r="81" spans="1:3" ht="16.5" x14ac:dyDescent="0.3">
      <c r="A81" s="409">
        <f t="shared" si="1"/>
        <v>77</v>
      </c>
      <c r="B81" s="410" t="s">
        <v>3463</v>
      </c>
      <c r="C81" s="411" t="s">
        <v>3402</v>
      </c>
    </row>
    <row r="82" spans="1:3" ht="16.5" x14ac:dyDescent="0.3">
      <c r="A82" s="409">
        <f t="shared" si="1"/>
        <v>78</v>
      </c>
      <c r="B82" s="410" t="s">
        <v>3464</v>
      </c>
      <c r="C82" s="411" t="s">
        <v>3402</v>
      </c>
    </row>
    <row r="83" spans="1:3" ht="16.5" x14ac:dyDescent="0.3">
      <c r="A83" s="409">
        <f t="shared" si="1"/>
        <v>79</v>
      </c>
      <c r="B83" s="410" t="s">
        <v>3465</v>
      </c>
      <c r="C83" s="411" t="s">
        <v>3402</v>
      </c>
    </row>
    <row r="84" spans="1:3" ht="16.5" x14ac:dyDescent="0.3">
      <c r="A84" s="409">
        <f t="shared" si="1"/>
        <v>80</v>
      </c>
      <c r="B84" s="410" t="s">
        <v>3466</v>
      </c>
      <c r="C84" s="411" t="s">
        <v>3402</v>
      </c>
    </row>
    <row r="85" spans="1:3" ht="16.5" x14ac:dyDescent="0.3">
      <c r="A85" s="409">
        <f t="shared" si="1"/>
        <v>81</v>
      </c>
      <c r="B85" s="410" t="s">
        <v>3467</v>
      </c>
      <c r="C85" s="411" t="s">
        <v>3402</v>
      </c>
    </row>
    <row r="86" spans="1:3" ht="16.5" x14ac:dyDescent="0.3">
      <c r="A86" s="409">
        <f t="shared" si="1"/>
        <v>82</v>
      </c>
      <c r="B86" s="410" t="s">
        <v>3468</v>
      </c>
      <c r="C86" s="411" t="s">
        <v>3402</v>
      </c>
    </row>
    <row r="87" spans="1:3" ht="16.5" x14ac:dyDescent="0.3">
      <c r="A87" s="409">
        <f t="shared" si="1"/>
        <v>83</v>
      </c>
      <c r="B87" s="410" t="s">
        <v>3469</v>
      </c>
      <c r="C87" s="411" t="s">
        <v>3402</v>
      </c>
    </row>
    <row r="88" spans="1:3" ht="16.5" x14ac:dyDescent="0.3">
      <c r="A88" s="409">
        <f t="shared" si="1"/>
        <v>84</v>
      </c>
      <c r="B88" s="410" t="s">
        <v>3470</v>
      </c>
      <c r="C88" s="411" t="s">
        <v>3402</v>
      </c>
    </row>
    <row r="89" spans="1:3" ht="16.5" x14ac:dyDescent="0.3">
      <c r="A89" s="409">
        <f t="shared" si="1"/>
        <v>85</v>
      </c>
      <c r="B89" s="410" t="s">
        <v>248</v>
      </c>
      <c r="C89" s="411" t="s">
        <v>3402</v>
      </c>
    </row>
    <row r="90" spans="1:3" ht="16.5" x14ac:dyDescent="0.3">
      <c r="A90" s="409">
        <f t="shared" si="1"/>
        <v>86</v>
      </c>
      <c r="B90" s="410" t="s">
        <v>3471</v>
      </c>
      <c r="C90" s="411" t="s">
        <v>3402</v>
      </c>
    </row>
    <row r="91" spans="1:3" ht="16.5" x14ac:dyDescent="0.3">
      <c r="A91" s="409">
        <f t="shared" si="1"/>
        <v>87</v>
      </c>
      <c r="B91" s="417" t="s">
        <v>232</v>
      </c>
      <c r="C91" s="417" t="s">
        <v>3402</v>
      </c>
    </row>
    <row r="92" spans="1:3" ht="16.5" x14ac:dyDescent="0.3">
      <c r="A92" s="409">
        <f t="shared" si="1"/>
        <v>88</v>
      </c>
      <c r="B92" s="417" t="s">
        <v>256</v>
      </c>
      <c r="C92" s="417" t="s">
        <v>3402</v>
      </c>
    </row>
    <row r="93" spans="1:3" ht="16.5" x14ac:dyDescent="0.3">
      <c r="A93" s="409">
        <f t="shared" si="1"/>
        <v>89</v>
      </c>
      <c r="B93" s="410" t="s">
        <v>3472</v>
      </c>
      <c r="C93" s="411" t="s">
        <v>3402</v>
      </c>
    </row>
    <row r="94" spans="1:3" ht="16.5" x14ac:dyDescent="0.3">
      <c r="A94" s="409">
        <f t="shared" si="1"/>
        <v>90</v>
      </c>
      <c r="B94" s="410" t="s">
        <v>3473</v>
      </c>
      <c r="C94" s="411" t="s">
        <v>3402</v>
      </c>
    </row>
    <row r="95" spans="1:3" ht="16.5" x14ac:dyDescent="0.3">
      <c r="A95" s="409">
        <f t="shared" si="1"/>
        <v>91</v>
      </c>
      <c r="B95" s="410" t="s">
        <v>3474</v>
      </c>
      <c r="C95" s="411" t="s">
        <v>3402</v>
      </c>
    </row>
    <row r="96" spans="1:3" ht="16.5" x14ac:dyDescent="0.3">
      <c r="A96" s="409">
        <f t="shared" si="1"/>
        <v>92</v>
      </c>
      <c r="B96" s="410" t="s">
        <v>3475</v>
      </c>
      <c r="C96" s="411" t="s">
        <v>3402</v>
      </c>
    </row>
    <row r="97" spans="1:3" ht="16.5" x14ac:dyDescent="0.3">
      <c r="A97" s="409">
        <f t="shared" si="1"/>
        <v>93</v>
      </c>
      <c r="B97" s="410" t="s">
        <v>3476</v>
      </c>
      <c r="C97" s="411" t="s">
        <v>3402</v>
      </c>
    </row>
    <row r="98" spans="1:3" ht="16.5" x14ac:dyDescent="0.3">
      <c r="A98" s="409">
        <f t="shared" si="1"/>
        <v>94</v>
      </c>
      <c r="B98" s="410" t="s">
        <v>3477</v>
      </c>
      <c r="C98" s="411" t="s">
        <v>3402</v>
      </c>
    </row>
    <row r="99" spans="1:3" ht="16.5" x14ac:dyDescent="0.3">
      <c r="A99" s="409">
        <f t="shared" si="1"/>
        <v>95</v>
      </c>
      <c r="B99" s="410" t="s">
        <v>3478</v>
      </c>
      <c r="C99" s="411" t="s">
        <v>3402</v>
      </c>
    </row>
    <row r="100" spans="1:3" ht="16.5" x14ac:dyDescent="0.3">
      <c r="A100" s="409">
        <f t="shared" si="1"/>
        <v>96</v>
      </c>
      <c r="B100" s="410" t="s">
        <v>3479</v>
      </c>
      <c r="C100" s="411" t="s">
        <v>3402</v>
      </c>
    </row>
    <row r="101" spans="1:3" ht="16.5" x14ac:dyDescent="0.3">
      <c r="A101" s="409">
        <f t="shared" si="1"/>
        <v>97</v>
      </c>
      <c r="B101" s="410" t="s">
        <v>3480</v>
      </c>
      <c r="C101" s="411" t="s">
        <v>3402</v>
      </c>
    </row>
    <row r="102" spans="1:3" ht="16.5" x14ac:dyDescent="0.3">
      <c r="A102" s="409">
        <f t="shared" si="1"/>
        <v>98</v>
      </c>
      <c r="B102" s="417" t="s">
        <v>3481</v>
      </c>
      <c r="C102" s="417" t="s">
        <v>3402</v>
      </c>
    </row>
    <row r="103" spans="1:3" ht="16.5" x14ac:dyDescent="0.3">
      <c r="A103" s="409">
        <f t="shared" si="1"/>
        <v>99</v>
      </c>
      <c r="B103" s="417" t="s">
        <v>3482</v>
      </c>
      <c r="C103" s="417" t="s">
        <v>3402</v>
      </c>
    </row>
    <row r="104" spans="1:3" ht="16.5" x14ac:dyDescent="0.3">
      <c r="A104" s="409">
        <f t="shared" si="1"/>
        <v>100</v>
      </c>
      <c r="B104" s="417" t="s">
        <v>3483</v>
      </c>
      <c r="C104" s="417" t="s">
        <v>3402</v>
      </c>
    </row>
    <row r="105" spans="1:3" ht="16.5" x14ac:dyDescent="0.3">
      <c r="A105" s="409">
        <f t="shared" si="1"/>
        <v>101</v>
      </c>
      <c r="B105" s="417" t="s">
        <v>3484</v>
      </c>
      <c r="C105" s="417" t="s">
        <v>3402</v>
      </c>
    </row>
  </sheetData>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2"/>
  <sheetViews>
    <sheetView view="pageBreakPreview" zoomScaleNormal="100" zoomScaleSheetLayoutView="100" workbookViewId="0">
      <selection activeCell="G124" sqref="G124"/>
    </sheetView>
  </sheetViews>
  <sheetFormatPr defaultRowHeight="15" x14ac:dyDescent="0.25"/>
  <cols>
    <col min="1" max="1" width="9.140625" style="140"/>
    <col min="2" max="2" width="51" style="140" customWidth="1"/>
    <col min="3" max="3" width="15.28515625" style="140" customWidth="1"/>
    <col min="4" max="4" width="10.42578125" style="140" customWidth="1"/>
    <col min="5" max="5" width="13.85546875" style="140" customWidth="1"/>
    <col min="6" max="16384" width="9.140625" style="140"/>
  </cols>
  <sheetData>
    <row r="1" spans="1:5" x14ac:dyDescent="0.25">
      <c r="A1" s="500" t="s">
        <v>211</v>
      </c>
      <c r="B1" s="501"/>
      <c r="C1" s="501"/>
      <c r="D1" s="501"/>
      <c r="E1" s="502"/>
    </row>
    <row r="2" spans="1:5" x14ac:dyDescent="0.25">
      <c r="A2" s="503"/>
      <c r="B2" s="504"/>
      <c r="C2" s="504"/>
      <c r="D2" s="504"/>
      <c r="E2" s="505"/>
    </row>
    <row r="3" spans="1:5" x14ac:dyDescent="0.25">
      <c r="A3" s="304"/>
      <c r="B3" s="305"/>
      <c r="C3" s="305"/>
      <c r="D3" s="305"/>
      <c r="E3" s="306"/>
    </row>
    <row r="4" spans="1:5" ht="43.5" customHeight="1" x14ac:dyDescent="0.25">
      <c r="A4" s="303" t="s">
        <v>218</v>
      </c>
      <c r="B4" s="302" t="s">
        <v>219</v>
      </c>
      <c r="C4" s="281" t="s">
        <v>215</v>
      </c>
      <c r="D4" s="282" t="s">
        <v>216</v>
      </c>
      <c r="E4" s="302" t="s">
        <v>146</v>
      </c>
    </row>
    <row r="5" spans="1:5" x14ac:dyDescent="0.25">
      <c r="A5" s="274">
        <v>1</v>
      </c>
      <c r="B5" s="261" t="s">
        <v>147</v>
      </c>
      <c r="C5" s="297">
        <v>140</v>
      </c>
      <c r="D5" s="288">
        <f>C5/265226109%</f>
        <v>5.2785150198014633E-5</v>
      </c>
      <c r="E5" s="272" t="s">
        <v>86</v>
      </c>
    </row>
    <row r="6" spans="1:5" x14ac:dyDescent="0.25">
      <c r="A6" s="289">
        <f>+A5+1</f>
        <v>2</v>
      </c>
      <c r="B6" s="261" t="s">
        <v>159</v>
      </c>
      <c r="C6" s="297">
        <v>0</v>
      </c>
      <c r="D6" s="288">
        <f t="shared" ref="D6:D9" si="0">C6/265226109%</f>
        <v>0</v>
      </c>
      <c r="E6" s="261" t="s">
        <v>160</v>
      </c>
    </row>
    <row r="7" spans="1:5" x14ac:dyDescent="0.25">
      <c r="A7" s="289">
        <f>+A6+1</f>
        <v>3</v>
      </c>
      <c r="B7" s="261" t="s">
        <v>258</v>
      </c>
      <c r="C7" s="297">
        <v>0</v>
      </c>
      <c r="D7" s="288">
        <f t="shared" si="0"/>
        <v>0</v>
      </c>
      <c r="E7" s="278" t="s">
        <v>259</v>
      </c>
    </row>
    <row r="8" spans="1:5" x14ac:dyDescent="0.25">
      <c r="A8" s="289">
        <f t="shared" ref="A8:A59" si="1">+A7+1</f>
        <v>4</v>
      </c>
      <c r="B8" s="295" t="s">
        <v>174</v>
      </c>
      <c r="C8" s="298">
        <v>0</v>
      </c>
      <c r="D8" s="288">
        <f t="shared" si="0"/>
        <v>0</v>
      </c>
      <c r="E8" s="295" t="s">
        <v>175</v>
      </c>
    </row>
    <row r="9" spans="1:5" x14ac:dyDescent="0.25">
      <c r="A9" s="289">
        <f t="shared" si="1"/>
        <v>5</v>
      </c>
      <c r="B9" s="261" t="s">
        <v>206</v>
      </c>
      <c r="C9" s="297">
        <v>0</v>
      </c>
      <c r="D9" s="288">
        <f t="shared" si="0"/>
        <v>0</v>
      </c>
      <c r="E9" s="261" t="s">
        <v>228</v>
      </c>
    </row>
    <row r="10" spans="1:5" x14ac:dyDescent="0.25">
      <c r="A10" s="289">
        <f t="shared" si="1"/>
        <v>6</v>
      </c>
      <c r="B10" s="273" t="s">
        <v>247</v>
      </c>
      <c r="C10" s="297">
        <v>5</v>
      </c>
      <c r="D10" s="288">
        <f>C10/265226109%</f>
        <v>1.8851839356433798E-6</v>
      </c>
      <c r="E10" s="273" t="s">
        <v>88</v>
      </c>
    </row>
    <row r="11" spans="1:5" x14ac:dyDescent="0.25">
      <c r="A11" s="289">
        <f t="shared" si="1"/>
        <v>7</v>
      </c>
      <c r="B11" s="261" t="s">
        <v>202</v>
      </c>
      <c r="C11" s="297">
        <v>0</v>
      </c>
      <c r="D11" s="288">
        <f t="shared" ref="D11:D14" si="2">C11/265226109%</f>
        <v>0</v>
      </c>
      <c r="E11" s="261" t="s">
        <v>203</v>
      </c>
    </row>
    <row r="12" spans="1:5" x14ac:dyDescent="0.25">
      <c r="A12" s="289">
        <f t="shared" si="1"/>
        <v>8</v>
      </c>
      <c r="B12" s="261" t="s">
        <v>230</v>
      </c>
      <c r="C12" s="297">
        <v>0</v>
      </c>
      <c r="D12" s="288">
        <f t="shared" si="2"/>
        <v>0</v>
      </c>
      <c r="E12" s="261" t="s">
        <v>231</v>
      </c>
    </row>
    <row r="13" spans="1:5" x14ac:dyDescent="0.25">
      <c r="A13" s="289">
        <f t="shared" si="1"/>
        <v>9</v>
      </c>
      <c r="B13" s="266" t="s">
        <v>248</v>
      </c>
      <c r="C13" s="297">
        <v>0</v>
      </c>
      <c r="D13" s="288">
        <f t="shared" si="2"/>
        <v>0</v>
      </c>
      <c r="E13" s="278" t="s">
        <v>249</v>
      </c>
    </row>
    <row r="14" spans="1:5" ht="30" x14ac:dyDescent="0.25">
      <c r="A14" s="289">
        <f t="shared" si="1"/>
        <v>10</v>
      </c>
      <c r="B14" s="286" t="s">
        <v>246</v>
      </c>
      <c r="C14" s="297">
        <v>0</v>
      </c>
      <c r="D14" s="288">
        <f t="shared" si="2"/>
        <v>0</v>
      </c>
      <c r="E14" s="278" t="s">
        <v>195</v>
      </c>
    </row>
    <row r="15" spans="1:5" x14ac:dyDescent="0.25">
      <c r="A15" s="289">
        <f t="shared" si="1"/>
        <v>11</v>
      </c>
      <c r="B15" s="261" t="s">
        <v>149</v>
      </c>
      <c r="C15" s="297">
        <v>2</v>
      </c>
      <c r="D15" s="288">
        <f>C15/265226109%</f>
        <v>7.5407357425735187E-7</v>
      </c>
      <c r="E15" s="261" t="s">
        <v>220</v>
      </c>
    </row>
    <row r="16" spans="1:5" x14ac:dyDescent="0.25">
      <c r="A16" s="289">
        <f t="shared" si="1"/>
        <v>12</v>
      </c>
      <c r="B16" s="266" t="s">
        <v>250</v>
      </c>
      <c r="C16" s="297">
        <v>0</v>
      </c>
      <c r="D16" s="288">
        <f t="shared" ref="D16:D24" si="3">C16/265226109%</f>
        <v>0</v>
      </c>
      <c r="E16" s="278" t="s">
        <v>251</v>
      </c>
    </row>
    <row r="17" spans="1:5" s="262" customFormat="1" x14ac:dyDescent="0.25">
      <c r="A17" s="289">
        <f t="shared" si="1"/>
        <v>13</v>
      </c>
      <c r="B17" s="276" t="s">
        <v>209</v>
      </c>
      <c r="C17" s="297">
        <v>0</v>
      </c>
      <c r="D17" s="288">
        <f t="shared" si="3"/>
        <v>0</v>
      </c>
      <c r="E17" s="261" t="s">
        <v>210</v>
      </c>
    </row>
    <row r="18" spans="1:5" s="262" customFormat="1" x14ac:dyDescent="0.25">
      <c r="A18" s="289">
        <f t="shared" si="1"/>
        <v>14</v>
      </c>
      <c r="B18" s="261" t="s">
        <v>194</v>
      </c>
      <c r="C18" s="297">
        <v>0</v>
      </c>
      <c r="D18" s="288">
        <f t="shared" si="3"/>
        <v>0</v>
      </c>
      <c r="E18" s="261" t="s">
        <v>227</v>
      </c>
    </row>
    <row r="19" spans="1:5" s="262" customFormat="1" x14ac:dyDescent="0.25">
      <c r="A19" s="289">
        <f t="shared" si="1"/>
        <v>15</v>
      </c>
      <c r="B19" s="261" t="s">
        <v>207</v>
      </c>
      <c r="C19" s="297">
        <v>0</v>
      </c>
      <c r="D19" s="288">
        <f t="shared" si="3"/>
        <v>0</v>
      </c>
      <c r="E19" s="261" t="s">
        <v>226</v>
      </c>
    </row>
    <row r="20" spans="1:5" s="262" customFormat="1" x14ac:dyDescent="0.25">
      <c r="A20" s="289">
        <f t="shared" si="1"/>
        <v>16</v>
      </c>
      <c r="B20" s="283" t="s">
        <v>170</v>
      </c>
      <c r="C20" s="301">
        <v>0</v>
      </c>
      <c r="D20" s="288">
        <f t="shared" si="3"/>
        <v>0</v>
      </c>
      <c r="E20" s="261" t="s">
        <v>171</v>
      </c>
    </row>
    <row r="21" spans="1:5" s="262" customFormat="1" x14ac:dyDescent="0.25">
      <c r="A21" s="289">
        <f t="shared" si="1"/>
        <v>17</v>
      </c>
      <c r="B21" s="261" t="s">
        <v>168</v>
      </c>
      <c r="C21" s="301">
        <v>0</v>
      </c>
      <c r="D21" s="288">
        <f t="shared" si="3"/>
        <v>0</v>
      </c>
      <c r="E21" s="263" t="s">
        <v>169</v>
      </c>
    </row>
    <row r="22" spans="1:5" s="262" customFormat="1" x14ac:dyDescent="0.25">
      <c r="A22" s="289">
        <f t="shared" si="1"/>
        <v>18</v>
      </c>
      <c r="B22" s="261" t="s">
        <v>164</v>
      </c>
      <c r="C22" s="301">
        <v>0</v>
      </c>
      <c r="D22" s="288">
        <f t="shared" si="3"/>
        <v>0</v>
      </c>
      <c r="E22" s="261" t="s">
        <v>165</v>
      </c>
    </row>
    <row r="23" spans="1:5" s="262" customFormat="1" x14ac:dyDescent="0.25">
      <c r="A23" s="289">
        <f t="shared" si="1"/>
        <v>19</v>
      </c>
      <c r="B23" s="261" t="s">
        <v>222</v>
      </c>
      <c r="C23" s="301">
        <v>0</v>
      </c>
      <c r="D23" s="288">
        <f t="shared" si="3"/>
        <v>0</v>
      </c>
      <c r="E23" s="261" t="s">
        <v>176</v>
      </c>
    </row>
    <row r="24" spans="1:5" s="262" customFormat="1" x14ac:dyDescent="0.25">
      <c r="A24" s="289">
        <f t="shared" si="1"/>
        <v>20</v>
      </c>
      <c r="B24" s="261" t="s">
        <v>166</v>
      </c>
      <c r="C24" s="301">
        <v>0</v>
      </c>
      <c r="D24" s="288">
        <f t="shared" si="3"/>
        <v>0</v>
      </c>
      <c r="E24" s="261" t="s">
        <v>167</v>
      </c>
    </row>
    <row r="25" spans="1:5" s="262" customFormat="1" ht="30" x14ac:dyDescent="0.25">
      <c r="A25" s="289">
        <f t="shared" si="1"/>
        <v>21</v>
      </c>
      <c r="B25" s="284" t="s">
        <v>242</v>
      </c>
      <c r="C25" s="297">
        <v>0</v>
      </c>
      <c r="D25" s="288">
        <f>C25/265226109%</f>
        <v>0</v>
      </c>
      <c r="E25" s="265" t="s">
        <v>208</v>
      </c>
    </row>
    <row r="26" spans="1:5" s="262" customFormat="1" ht="30" x14ac:dyDescent="0.25">
      <c r="A26" s="289">
        <f t="shared" si="1"/>
        <v>22</v>
      </c>
      <c r="B26" s="285" t="s">
        <v>243</v>
      </c>
      <c r="C26" s="297">
        <v>0</v>
      </c>
      <c r="D26" s="288">
        <f>C26/265226109%</f>
        <v>0</v>
      </c>
      <c r="E26" s="278" t="s">
        <v>200</v>
      </c>
    </row>
    <row r="27" spans="1:5" s="262" customFormat="1" ht="30" x14ac:dyDescent="0.25">
      <c r="A27" s="289">
        <f t="shared" si="1"/>
        <v>23</v>
      </c>
      <c r="B27" s="286" t="s">
        <v>224</v>
      </c>
      <c r="C27" s="297">
        <v>0</v>
      </c>
      <c r="D27" s="288">
        <f>C27/265226109%</f>
        <v>0</v>
      </c>
      <c r="E27" s="261" t="s">
        <v>201</v>
      </c>
    </row>
    <row r="28" spans="1:5" s="55" customFormat="1" x14ac:dyDescent="0.25">
      <c r="A28" s="289">
        <f t="shared" si="1"/>
        <v>24</v>
      </c>
      <c r="B28" s="275" t="s">
        <v>263</v>
      </c>
      <c r="C28" s="287">
        <v>110449818</v>
      </c>
      <c r="D28" s="288">
        <f>C28/265226109%</f>
        <v>41.643644517666999</v>
      </c>
      <c r="E28" s="275" t="s">
        <v>264</v>
      </c>
    </row>
    <row r="29" spans="1:5" s="277" customFormat="1" x14ac:dyDescent="0.25">
      <c r="A29" s="289">
        <f t="shared" si="1"/>
        <v>25</v>
      </c>
      <c r="B29" s="261" t="s">
        <v>190</v>
      </c>
      <c r="C29" s="297">
        <v>0</v>
      </c>
      <c r="D29" s="288">
        <f t="shared" ref="D29:D32" si="4">C29/265226109%</f>
        <v>0</v>
      </c>
      <c r="E29" s="261" t="s">
        <v>239</v>
      </c>
    </row>
    <row r="30" spans="1:5" x14ac:dyDescent="0.25">
      <c r="A30" s="289">
        <f t="shared" si="1"/>
        <v>26</v>
      </c>
      <c r="B30" s="261" t="s">
        <v>154</v>
      </c>
      <c r="C30" s="297">
        <v>0</v>
      </c>
      <c r="D30" s="288">
        <f t="shared" si="4"/>
        <v>0</v>
      </c>
      <c r="E30" s="261" t="s">
        <v>155</v>
      </c>
    </row>
    <row r="31" spans="1:5" x14ac:dyDescent="0.25">
      <c r="A31" s="289">
        <f t="shared" si="1"/>
        <v>27</v>
      </c>
      <c r="B31" s="261" t="s">
        <v>150</v>
      </c>
      <c r="C31" s="297">
        <v>0</v>
      </c>
      <c r="D31" s="288">
        <f t="shared" si="4"/>
        <v>0</v>
      </c>
      <c r="E31" s="261" t="s">
        <v>151</v>
      </c>
    </row>
    <row r="32" spans="1:5" x14ac:dyDescent="0.25">
      <c r="A32" s="289">
        <f t="shared" si="1"/>
        <v>28</v>
      </c>
      <c r="B32" s="261" t="s">
        <v>254</v>
      </c>
      <c r="C32" s="297">
        <v>0</v>
      </c>
      <c r="D32" s="288">
        <f t="shared" si="4"/>
        <v>0</v>
      </c>
      <c r="E32" s="278" t="s">
        <v>255</v>
      </c>
    </row>
    <row r="33" spans="1:5" x14ac:dyDescent="0.25">
      <c r="A33" s="289">
        <f t="shared" si="1"/>
        <v>29</v>
      </c>
      <c r="B33" s="278" t="s">
        <v>148</v>
      </c>
      <c r="C33" s="297">
        <v>200</v>
      </c>
      <c r="D33" s="288">
        <f>C33/265226109%</f>
        <v>7.5407357425735186E-5</v>
      </c>
      <c r="E33" s="261" t="s">
        <v>85</v>
      </c>
    </row>
    <row r="34" spans="1:5" x14ac:dyDescent="0.25">
      <c r="A34" s="289">
        <f t="shared" si="1"/>
        <v>30</v>
      </c>
      <c r="B34" s="261" t="s">
        <v>232</v>
      </c>
      <c r="C34" s="297">
        <v>0</v>
      </c>
      <c r="D34" s="288">
        <f>C34/265226109%</f>
        <v>0</v>
      </c>
      <c r="E34" s="261" t="s">
        <v>233</v>
      </c>
    </row>
    <row r="35" spans="1:5" x14ac:dyDescent="0.25">
      <c r="A35" s="289">
        <f t="shared" si="1"/>
        <v>31</v>
      </c>
      <c r="B35" s="278" t="s">
        <v>196</v>
      </c>
      <c r="C35" s="297">
        <v>0</v>
      </c>
      <c r="D35" s="288">
        <f t="shared" ref="D35:D49" si="5">C35/265226109%</f>
        <v>0</v>
      </c>
      <c r="E35" s="261" t="s">
        <v>197</v>
      </c>
    </row>
    <row r="36" spans="1:5" x14ac:dyDescent="0.25">
      <c r="A36" s="289">
        <f t="shared" si="1"/>
        <v>32</v>
      </c>
      <c r="B36" s="261" t="s">
        <v>156</v>
      </c>
      <c r="C36" s="297">
        <v>0</v>
      </c>
      <c r="D36" s="288">
        <f t="shared" si="5"/>
        <v>0</v>
      </c>
      <c r="E36" s="261" t="s">
        <v>157</v>
      </c>
    </row>
    <row r="37" spans="1:5" ht="30" x14ac:dyDescent="0.25">
      <c r="A37" s="289">
        <f t="shared" si="1"/>
        <v>33</v>
      </c>
      <c r="B37" s="286" t="s">
        <v>244</v>
      </c>
      <c r="C37" s="297">
        <v>0</v>
      </c>
      <c r="D37" s="288">
        <f t="shared" si="5"/>
        <v>0</v>
      </c>
      <c r="E37" s="278" t="s">
        <v>245</v>
      </c>
    </row>
    <row r="38" spans="1:5" x14ac:dyDescent="0.25">
      <c r="A38" s="289">
        <f t="shared" si="1"/>
        <v>34</v>
      </c>
      <c r="B38" s="261" t="s">
        <v>256</v>
      </c>
      <c r="C38" s="297">
        <v>0</v>
      </c>
      <c r="D38" s="288">
        <f t="shared" si="5"/>
        <v>0</v>
      </c>
      <c r="E38" s="278" t="s">
        <v>257</v>
      </c>
    </row>
    <row r="39" spans="1:5" x14ac:dyDescent="0.25">
      <c r="A39" s="289">
        <f t="shared" si="1"/>
        <v>35</v>
      </c>
      <c r="B39" s="278" t="s">
        <v>198</v>
      </c>
      <c r="C39" s="297">
        <v>0</v>
      </c>
      <c r="D39" s="288">
        <f t="shared" si="5"/>
        <v>0</v>
      </c>
      <c r="E39" s="261" t="s">
        <v>199</v>
      </c>
    </row>
    <row r="40" spans="1:5" x14ac:dyDescent="0.25">
      <c r="A40" s="289">
        <f t="shared" si="1"/>
        <v>36</v>
      </c>
      <c r="B40" s="261" t="s">
        <v>158</v>
      </c>
      <c r="C40" s="297">
        <v>0</v>
      </c>
      <c r="D40" s="288">
        <f t="shared" si="5"/>
        <v>0</v>
      </c>
      <c r="E40" s="261" t="s">
        <v>221</v>
      </c>
    </row>
    <row r="41" spans="1:5" x14ac:dyDescent="0.25">
      <c r="A41" s="289">
        <f t="shared" si="1"/>
        <v>37</v>
      </c>
      <c r="B41" s="261" t="s">
        <v>204</v>
      </c>
      <c r="C41" s="297">
        <v>0</v>
      </c>
      <c r="D41" s="288">
        <f t="shared" si="5"/>
        <v>0</v>
      </c>
      <c r="E41" s="261" t="s">
        <v>205</v>
      </c>
    </row>
    <row r="42" spans="1:5" x14ac:dyDescent="0.25">
      <c r="A42" s="289">
        <f t="shared" si="1"/>
        <v>38</v>
      </c>
      <c r="B42" s="261" t="s">
        <v>152</v>
      </c>
      <c r="C42" s="297">
        <v>0</v>
      </c>
      <c r="D42" s="288">
        <f t="shared" si="5"/>
        <v>0</v>
      </c>
      <c r="E42" s="261" t="s">
        <v>153</v>
      </c>
    </row>
    <row r="43" spans="1:5" x14ac:dyDescent="0.25">
      <c r="A43" s="289">
        <f t="shared" si="1"/>
        <v>39</v>
      </c>
      <c r="B43" s="261" t="s">
        <v>252</v>
      </c>
      <c r="C43" s="297">
        <v>0</v>
      </c>
      <c r="D43" s="288">
        <f t="shared" si="5"/>
        <v>0</v>
      </c>
      <c r="E43" s="278" t="s">
        <v>253</v>
      </c>
    </row>
    <row r="44" spans="1:5" ht="75" x14ac:dyDescent="0.25">
      <c r="A44" s="289">
        <f t="shared" si="1"/>
        <v>40</v>
      </c>
      <c r="B44" s="286" t="s">
        <v>240</v>
      </c>
      <c r="C44" s="297">
        <v>0</v>
      </c>
      <c r="D44" s="288">
        <f t="shared" si="5"/>
        <v>0</v>
      </c>
      <c r="E44" s="265" t="s">
        <v>191</v>
      </c>
    </row>
    <row r="45" spans="1:5" ht="15.75" customHeight="1" x14ac:dyDescent="0.25">
      <c r="A45" s="289">
        <f t="shared" si="1"/>
        <v>41</v>
      </c>
      <c r="B45" s="261" t="s">
        <v>177</v>
      </c>
      <c r="C45" s="297">
        <v>0</v>
      </c>
      <c r="D45" s="288">
        <f t="shared" si="5"/>
        <v>0</v>
      </c>
      <c r="E45" s="261" t="s">
        <v>178</v>
      </c>
    </row>
    <row r="46" spans="1:5" x14ac:dyDescent="0.25">
      <c r="A46" s="289">
        <f t="shared" si="1"/>
        <v>42</v>
      </c>
      <c r="B46" s="264" t="s">
        <v>179</v>
      </c>
      <c r="C46" s="301">
        <v>0</v>
      </c>
      <c r="D46" s="288">
        <f t="shared" si="5"/>
        <v>0</v>
      </c>
      <c r="E46" s="264" t="s">
        <v>180</v>
      </c>
    </row>
    <row r="47" spans="1:5" ht="30" x14ac:dyDescent="0.25">
      <c r="A47" s="289">
        <f t="shared" si="1"/>
        <v>43</v>
      </c>
      <c r="B47" s="284" t="s">
        <v>217</v>
      </c>
      <c r="C47" s="301">
        <v>0</v>
      </c>
      <c r="D47" s="288">
        <f t="shared" si="5"/>
        <v>0</v>
      </c>
      <c r="E47" s="265" t="s">
        <v>181</v>
      </c>
    </row>
    <row r="48" spans="1:5" x14ac:dyDescent="0.25">
      <c r="A48" s="289">
        <f t="shared" si="1"/>
        <v>44</v>
      </c>
      <c r="B48" s="266" t="s">
        <v>236</v>
      </c>
      <c r="C48" s="301">
        <v>0</v>
      </c>
      <c r="D48" s="288">
        <f t="shared" si="5"/>
        <v>0</v>
      </c>
      <c r="E48" s="278" t="s">
        <v>237</v>
      </c>
    </row>
    <row r="49" spans="1:5" x14ac:dyDescent="0.25">
      <c r="A49" s="289">
        <f t="shared" si="1"/>
        <v>45</v>
      </c>
      <c r="B49" s="278" t="s">
        <v>223</v>
      </c>
      <c r="C49" s="301">
        <v>0</v>
      </c>
      <c r="D49" s="288">
        <f t="shared" si="5"/>
        <v>0</v>
      </c>
      <c r="E49" s="261" t="s">
        <v>173</v>
      </c>
    </row>
    <row r="50" spans="1:5" x14ac:dyDescent="0.25">
      <c r="A50" s="289">
        <f t="shared" si="1"/>
        <v>46</v>
      </c>
      <c r="B50" s="261" t="s">
        <v>183</v>
      </c>
      <c r="C50" s="301">
        <v>5233000</v>
      </c>
      <c r="D50" s="288">
        <f>C50/265226109%</f>
        <v>1.9730335070443612</v>
      </c>
      <c r="E50" s="261" t="s">
        <v>184</v>
      </c>
    </row>
    <row r="51" spans="1:5" ht="30" x14ac:dyDescent="0.25">
      <c r="A51" s="289">
        <f t="shared" si="1"/>
        <v>47</v>
      </c>
      <c r="B51" s="284" t="s">
        <v>241</v>
      </c>
      <c r="C51" s="301">
        <v>0</v>
      </c>
      <c r="D51" s="288">
        <f t="shared" ref="D51:D59" si="6">C51/265226109%</f>
        <v>0</v>
      </c>
      <c r="E51" s="261" t="s">
        <v>172</v>
      </c>
    </row>
    <row r="52" spans="1:5" x14ac:dyDescent="0.25">
      <c r="A52" s="289">
        <f t="shared" si="1"/>
        <v>48</v>
      </c>
      <c r="B52" s="261" t="s">
        <v>192</v>
      </c>
      <c r="C52" s="301">
        <v>0</v>
      </c>
      <c r="D52" s="288">
        <f t="shared" si="6"/>
        <v>0</v>
      </c>
      <c r="E52" s="261" t="s">
        <v>193</v>
      </c>
    </row>
    <row r="53" spans="1:5" x14ac:dyDescent="0.25">
      <c r="A53" s="289">
        <f t="shared" si="1"/>
        <v>49</v>
      </c>
      <c r="B53" s="261" t="s">
        <v>187</v>
      </c>
      <c r="C53" s="301">
        <v>0</v>
      </c>
      <c r="D53" s="288">
        <f t="shared" si="6"/>
        <v>0</v>
      </c>
      <c r="E53" s="261" t="s">
        <v>229</v>
      </c>
    </row>
    <row r="54" spans="1:5" x14ac:dyDescent="0.25">
      <c r="A54" s="289">
        <f t="shared" si="1"/>
        <v>50</v>
      </c>
      <c r="B54" s="264" t="s">
        <v>185</v>
      </c>
      <c r="C54" s="301">
        <v>0</v>
      </c>
      <c r="D54" s="288">
        <f t="shared" si="6"/>
        <v>0</v>
      </c>
      <c r="E54" s="264" t="s">
        <v>186</v>
      </c>
    </row>
    <row r="55" spans="1:5" ht="30" x14ac:dyDescent="0.25">
      <c r="A55" s="289">
        <f t="shared" si="1"/>
        <v>51</v>
      </c>
      <c r="B55" s="286" t="s">
        <v>238</v>
      </c>
      <c r="C55" s="301">
        <v>0</v>
      </c>
      <c r="D55" s="288">
        <f t="shared" si="6"/>
        <v>0</v>
      </c>
      <c r="E55" s="261" t="s">
        <v>182</v>
      </c>
    </row>
    <row r="56" spans="1:5" x14ac:dyDescent="0.25">
      <c r="A56" s="289">
        <f t="shared" si="1"/>
        <v>52</v>
      </c>
      <c r="B56" s="276" t="s">
        <v>225</v>
      </c>
      <c r="C56" s="301">
        <v>0</v>
      </c>
      <c r="D56" s="288">
        <f t="shared" si="6"/>
        <v>0</v>
      </c>
      <c r="E56" s="261" t="s">
        <v>163</v>
      </c>
    </row>
    <row r="57" spans="1:5" x14ac:dyDescent="0.25">
      <c r="A57" s="289">
        <f t="shared" si="1"/>
        <v>53</v>
      </c>
      <c r="B57" s="264" t="s">
        <v>188</v>
      </c>
      <c r="C57" s="301">
        <v>0</v>
      </c>
      <c r="D57" s="288">
        <f t="shared" si="6"/>
        <v>0</v>
      </c>
      <c r="E57" s="264" t="s">
        <v>189</v>
      </c>
    </row>
    <row r="58" spans="1:5" x14ac:dyDescent="0.25">
      <c r="A58" s="289">
        <f t="shared" si="1"/>
        <v>54</v>
      </c>
      <c r="B58" s="261" t="s">
        <v>161</v>
      </c>
      <c r="C58" s="297">
        <v>0</v>
      </c>
      <c r="D58" s="288">
        <f t="shared" si="6"/>
        <v>0</v>
      </c>
      <c r="E58" s="261" t="s">
        <v>162</v>
      </c>
    </row>
    <row r="59" spans="1:5" x14ac:dyDescent="0.25">
      <c r="A59" s="289">
        <f t="shared" si="1"/>
        <v>55</v>
      </c>
      <c r="B59" s="261" t="s">
        <v>260</v>
      </c>
      <c r="C59" s="297">
        <v>0</v>
      </c>
      <c r="D59" s="288">
        <f t="shared" si="6"/>
        <v>0</v>
      </c>
      <c r="E59" s="278" t="s">
        <v>261</v>
      </c>
    </row>
    <row r="60" spans="1:5" x14ac:dyDescent="0.25">
      <c r="A60" s="299"/>
      <c r="B60" s="166" t="s">
        <v>13</v>
      </c>
      <c r="C60" s="298">
        <f>SUM(C5:C59)</f>
        <v>115683165</v>
      </c>
      <c r="D60" s="300">
        <f>SUM(D5:D59)</f>
        <v>43.616808856476496</v>
      </c>
      <c r="E60" s="296"/>
    </row>
    <row r="62" spans="1:5" ht="15.75" x14ac:dyDescent="0.25">
      <c r="A62" s="279"/>
    </row>
    <row r="63" spans="1:5" ht="15.75" x14ac:dyDescent="0.25">
      <c r="A63" s="280"/>
    </row>
    <row r="64" spans="1:5" ht="15.75" x14ac:dyDescent="0.25">
      <c r="A64" s="280"/>
    </row>
    <row r="65" spans="1:3" ht="15.75" x14ac:dyDescent="0.25">
      <c r="A65" s="280"/>
    </row>
    <row r="66" spans="1:3" ht="15.75" x14ac:dyDescent="0.25">
      <c r="A66" s="293"/>
    </row>
    <row r="67" spans="1:3" ht="16.5" x14ac:dyDescent="0.25">
      <c r="A67" s="294"/>
    </row>
    <row r="68" spans="1:3" ht="15.75" x14ac:dyDescent="0.25">
      <c r="A68" s="293"/>
    </row>
    <row r="72" spans="1:3" x14ac:dyDescent="0.25">
      <c r="B72" s="267"/>
    </row>
    <row r="73" spans="1:3" x14ac:dyDescent="0.25">
      <c r="B73" s="267"/>
      <c r="C73" s="267"/>
    </row>
    <row r="74" spans="1:3" x14ac:dyDescent="0.25">
      <c r="B74" s="267"/>
      <c r="C74" s="267"/>
    </row>
    <row r="75" spans="1:3" x14ac:dyDescent="0.25">
      <c r="B75" s="267"/>
      <c r="C75" s="267"/>
    </row>
    <row r="76" spans="1:3" x14ac:dyDescent="0.25">
      <c r="B76" s="267"/>
      <c r="C76" s="267"/>
    </row>
    <row r="77" spans="1:3" x14ac:dyDescent="0.25">
      <c r="B77" s="267"/>
      <c r="C77" s="267"/>
    </row>
    <row r="152" spans="1:1" x14ac:dyDescent="0.25">
      <c r="A152" s="140" t="s">
        <v>234</v>
      </c>
    </row>
  </sheetData>
  <mergeCells count="1">
    <mergeCell ref="A1:E2"/>
  </mergeCells>
  <pageMargins left="0.7" right="0.7" top="0.75" bottom="0.75" header="0.3" footer="0.3"/>
  <pageSetup scale="90" orientation="portrait" r:id="rId1"/>
  <rowBreaks count="1" manualBreakCount="1">
    <brk id="43"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Sheet3</vt:lpstr>
      <vt:lpstr>Sheet1</vt:lpstr>
      <vt:lpstr>Summary</vt:lpstr>
      <vt:lpstr>Promoters</vt:lpstr>
      <vt:lpstr>Public</vt:lpstr>
      <vt:lpstr>Non Promoter Non Public</vt:lpstr>
      <vt:lpstr>SBO</vt:lpstr>
      <vt:lpstr>PAC</vt:lpstr>
      <vt:lpstr>PromoterGrp</vt:lpstr>
      <vt:lpstr>Sheet2</vt:lpstr>
      <vt:lpstr>'Non Promoter Non Public'!Print_Area</vt:lpstr>
      <vt:lpstr>Promoters!Print_Area</vt:lpstr>
      <vt:lpstr>Public!Print_Area</vt:lpstr>
      <vt:lpstr>Sheet1!Print_Area</vt:lpstr>
      <vt:lpstr>Summary!Print_Area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2021-12-02T08:45:15Z</dcterms:modified>
</cp:coreProperties>
</file>